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40" windowWidth="14595" windowHeight="11370"/>
  </bookViews>
  <sheets>
    <sheet name="общий" sheetId="1" r:id="rId1"/>
  </sheets>
  <definedNames>
    <definedName name="Z_66129F85_089F_4B3B_8EAE_B5426F2EFEDE_.wvu.Cols" localSheetId="0" hidden="1">общий!#REF!,общий!#REF!</definedName>
    <definedName name="Z_66129F85_089F_4B3B_8EAE_B5426F2EFEDE_.wvu.PrintArea" localSheetId="0" hidden="1">общий!$A$1:$M$752</definedName>
    <definedName name="Z_7185DFAB_C7CA_48F8_9EA6_A54D2AA9A01D_.wvu.PrintArea" localSheetId="0" hidden="1">общий!$A$1:$M$752</definedName>
    <definedName name="Z_960C92CF_D0A8_4BFE_8D33_9BBD6A8F6BCE_.wvu.PrintArea" localSheetId="0" hidden="1">общий!$A$1:$M$752</definedName>
    <definedName name="Z_BA6DDD3B_491E_4641_BA3C_1C742BEAE564_.wvu.PrintArea" localSheetId="0" hidden="1">общий!$A$1:$M$752</definedName>
    <definedName name="Z_D614E27A_E656_41F8_9375_620B167752C4_.wvu.Cols" localSheetId="0" hidden="1">общий!#REF!,общий!#REF!</definedName>
    <definedName name="Z_D614E27A_E656_41F8_9375_620B167752C4_.wvu.PrintArea" localSheetId="0" hidden="1">общий!$A$1:$M$752</definedName>
    <definedName name="Z_F2233D47_D90A_4E0E_907F_82706D6709C9_.wvu.PrintArea" localSheetId="0" hidden="1">общий!$A$1:$M$752</definedName>
    <definedName name="_xlnm.Print_Area" localSheetId="0">общий!$A$1:$M$752</definedName>
  </definedNames>
  <calcPr calcId="145621" iterate="1"/>
  <customWorkbookViews>
    <customWorkbookView name="0114 - Личное представление" guid="{66129F85-089F-4B3B-8EAE-B5426F2EFEDE}" mergeInterval="0" personalView="1" maximized="1" xWindow="1" yWindow="1" windowWidth="1916" windowHeight="832" activeSheetId="1"/>
    <customWorkbookView name="Смородина Екатерина Анатольевна - Личное представление" guid="{D614E27A-E656-41F8-9375-620B167752C4}" mergeInterval="0" personalView="1" maximized="1" xWindow="1" yWindow="1" windowWidth="1920" windowHeight="859" activeSheetId="1"/>
    <customWorkbookView name="0095 - Личное представление" guid="{BA6DDD3B-491E-4641-BA3C-1C742BEAE564}" mergeInterval="0" personalView="1" maximized="1" windowWidth="1916" windowHeight="855" activeSheetId="1"/>
    <customWorkbookView name="0090 - Личное представление" guid="{960C92CF-D0A8-4BFE-8D33-9BBD6A8F6BCE}" mergeInterval="0" personalView="1" maximized="1" windowWidth="1629" windowHeight="772" activeSheetId="1"/>
    <customWorkbookView name="Аристова А.В. - Личное представление" guid="{F2233D47-D90A-4E0E-907F-82706D6709C9}" mergeInterval="0" personalView="1" maximized="1" windowWidth="1916" windowHeight="865" activeSheetId="1"/>
    <customWorkbookView name="Фокина И.А. - Личное представление" guid="{7185DFAB-C7CA-48F8-9EA6-A54D2AA9A01D}" mergeInterval="0" personalView="1" maximized="1" windowWidth="1916" windowHeight="805" activeSheetId="1"/>
  </customWorkbookViews>
</workbook>
</file>

<file path=xl/calcChain.xml><?xml version="1.0" encoding="utf-8"?>
<calcChain xmlns="http://schemas.openxmlformats.org/spreadsheetml/2006/main">
  <c r="L682" i="1" l="1"/>
  <c r="K93" i="1"/>
  <c r="K92" i="1"/>
  <c r="L95" i="1" l="1"/>
  <c r="K95" i="1"/>
  <c r="L94" i="1"/>
  <c r="K94" i="1"/>
  <c r="L93" i="1"/>
  <c r="L92" i="1"/>
  <c r="L91" i="1"/>
  <c r="K91" i="1"/>
  <c r="H91" i="1"/>
  <c r="L90" i="1"/>
  <c r="K90" i="1"/>
  <c r="H90" i="1"/>
  <c r="K544" i="1" l="1"/>
  <c r="K543" i="1"/>
  <c r="K542" i="1"/>
  <c r="K541" i="1"/>
  <c r="K540" i="1"/>
  <c r="L541" i="1"/>
  <c r="L542" i="1"/>
  <c r="L543" i="1"/>
  <c r="L544" i="1"/>
  <c r="L540" i="1"/>
  <c r="K531" i="1"/>
  <c r="K530" i="1"/>
  <c r="K529" i="1"/>
  <c r="L531" i="1"/>
  <c r="L530" i="1"/>
  <c r="L529" i="1"/>
  <c r="K528" i="1"/>
  <c r="K527" i="1"/>
  <c r="K526" i="1"/>
  <c r="L528" i="1"/>
  <c r="L527" i="1"/>
  <c r="L526" i="1"/>
  <c r="K525" i="1"/>
  <c r="K524" i="1"/>
  <c r="L525" i="1"/>
  <c r="L524" i="1"/>
  <c r="K523" i="1"/>
  <c r="K522" i="1"/>
  <c r="L523" i="1"/>
  <c r="L522" i="1"/>
  <c r="K507" i="1"/>
  <c r="K479" i="1"/>
  <c r="K508" i="1"/>
  <c r="L507" i="1"/>
  <c r="L508" i="1"/>
  <c r="L492" i="1"/>
  <c r="K491" i="1"/>
  <c r="L491" i="1"/>
  <c r="L488" i="1"/>
  <c r="K487" i="1"/>
  <c r="L487" i="1"/>
  <c r="K482" i="1"/>
  <c r="L480" i="1"/>
  <c r="L481" i="1"/>
  <c r="L482" i="1"/>
  <c r="L483" i="1"/>
  <c r="L484" i="1"/>
  <c r="L479" i="1"/>
  <c r="K470" i="1"/>
  <c r="L468" i="1"/>
  <c r="L469" i="1"/>
  <c r="L470" i="1"/>
  <c r="L471" i="1"/>
  <c r="K467" i="1"/>
  <c r="L467" i="1"/>
  <c r="K455" i="1"/>
  <c r="L453" i="1"/>
  <c r="K453" i="1"/>
  <c r="K444" i="1"/>
  <c r="K443" i="1"/>
  <c r="I442" i="1" l="1"/>
  <c r="K441" i="1" l="1"/>
  <c r="K445" i="1"/>
  <c r="L441" i="1" l="1"/>
  <c r="L442" i="1"/>
  <c r="L443" i="1"/>
  <c r="L444" i="1"/>
  <c r="L445" i="1"/>
  <c r="J449" i="1"/>
  <c r="J462" i="1"/>
  <c r="J473" i="1" s="1"/>
  <c r="J485" i="1" s="1"/>
  <c r="J489" i="1" s="1"/>
  <c r="J16" i="1" l="1"/>
  <c r="L16" i="1" s="1"/>
  <c r="J15" i="1"/>
  <c r="L15" i="1" s="1"/>
  <c r="J10" i="1"/>
  <c r="L9" i="1"/>
  <c r="L10" i="1"/>
  <c r="L11" i="1"/>
  <c r="L12" i="1"/>
  <c r="L13" i="1"/>
  <c r="L17" i="1"/>
  <c r="K9" i="1"/>
  <c r="K10" i="1"/>
  <c r="K11" i="1"/>
  <c r="K12" i="1"/>
  <c r="K13" i="1"/>
  <c r="K15" i="1"/>
  <c r="K16" i="1"/>
  <c r="K17" i="1"/>
  <c r="J8" i="1"/>
  <c r="I8" i="1"/>
  <c r="K8" i="1" s="1"/>
  <c r="L8" i="1" l="1"/>
  <c r="L610" i="1"/>
  <c r="L611" i="1"/>
  <c r="K610" i="1"/>
  <c r="K611" i="1"/>
  <c r="H610" i="1"/>
  <c r="H611" i="1"/>
  <c r="L613" i="1"/>
  <c r="K613" i="1"/>
  <c r="H613" i="1"/>
  <c r="L612" i="1"/>
  <c r="K612" i="1"/>
  <c r="H612" i="1"/>
  <c r="L607" i="1"/>
  <c r="K607" i="1"/>
  <c r="H607" i="1"/>
  <c r="L606" i="1"/>
  <c r="K606" i="1"/>
  <c r="H606" i="1"/>
  <c r="L590" i="1"/>
  <c r="K590" i="1"/>
  <c r="H590" i="1"/>
  <c r="H605" i="1"/>
  <c r="L604" i="1"/>
  <c r="K604" i="1"/>
  <c r="H604" i="1"/>
  <c r="L603" i="1"/>
  <c r="K603" i="1"/>
  <c r="H603" i="1"/>
  <c r="L602" i="1"/>
  <c r="K602" i="1"/>
  <c r="H602" i="1"/>
  <c r="L601" i="1"/>
  <c r="K601" i="1"/>
  <c r="H601" i="1"/>
  <c r="K141" i="1"/>
  <c r="L141" i="1"/>
  <c r="K142" i="1"/>
  <c r="L142" i="1"/>
  <c r="K143" i="1"/>
  <c r="L143" i="1"/>
  <c r="K144" i="1"/>
  <c r="L144" i="1"/>
  <c r="K140" i="1"/>
  <c r="L140" i="1"/>
  <c r="L139" i="1"/>
  <c r="K138" i="1"/>
  <c r="K139" i="1"/>
  <c r="L138" i="1"/>
  <c r="H139" i="1"/>
  <c r="H138" i="1"/>
  <c r="L137" i="1"/>
  <c r="K137" i="1"/>
  <c r="H137" i="1"/>
  <c r="L136" i="1"/>
  <c r="K136" i="1"/>
  <c r="H136" i="1"/>
  <c r="L135" i="1"/>
  <c r="L134" i="1"/>
  <c r="K133" i="1"/>
  <c r="K134" i="1"/>
  <c r="K135" i="1"/>
  <c r="L133" i="1"/>
  <c r="K132" i="1"/>
  <c r="L132" i="1"/>
  <c r="H142" i="1"/>
  <c r="H141" i="1"/>
  <c r="H140" i="1"/>
  <c r="H144" i="1"/>
  <c r="H143" i="1"/>
  <c r="H135" i="1"/>
  <c r="H134" i="1"/>
  <c r="H133" i="1"/>
  <c r="H132" i="1"/>
  <c r="L129" i="1"/>
  <c r="K128" i="1"/>
  <c r="K129" i="1"/>
  <c r="L128" i="1"/>
  <c r="H129" i="1" l="1"/>
  <c r="H128" i="1"/>
  <c r="L125" i="1"/>
  <c r="L126" i="1"/>
  <c r="L127" i="1"/>
  <c r="K124" i="1"/>
  <c r="K125" i="1"/>
  <c r="K126" i="1"/>
  <c r="K127" i="1"/>
  <c r="L124" i="1"/>
  <c r="L119" i="1"/>
  <c r="K119" i="1"/>
  <c r="L112" i="1" l="1"/>
  <c r="K112" i="1"/>
  <c r="H112" i="1"/>
  <c r="L109" i="1" l="1"/>
  <c r="L110" i="1"/>
  <c r="L111" i="1"/>
  <c r="L113" i="1"/>
  <c r="L114" i="1"/>
  <c r="L115" i="1"/>
  <c r="L116" i="1"/>
  <c r="L117" i="1"/>
  <c r="L108" i="1"/>
  <c r="K109" i="1"/>
  <c r="K110" i="1"/>
  <c r="K111" i="1"/>
  <c r="K113" i="1"/>
  <c r="K114" i="1"/>
  <c r="K115" i="1"/>
  <c r="K116" i="1"/>
  <c r="K117" i="1"/>
  <c r="K108" i="1"/>
  <c r="L384" i="1" l="1"/>
  <c r="K384" i="1"/>
  <c r="H384" i="1"/>
  <c r="H383" i="1"/>
  <c r="K383" i="1"/>
  <c r="L383" i="1"/>
  <c r="H380" i="1"/>
  <c r="K380" i="1"/>
  <c r="L380" i="1"/>
  <c r="L382" i="1"/>
  <c r="K382" i="1"/>
  <c r="H382" i="1"/>
  <c r="L379" i="1"/>
  <c r="K379" i="1"/>
  <c r="H379" i="1"/>
  <c r="L496" i="1" l="1"/>
  <c r="L497" i="1"/>
  <c r="L498" i="1"/>
  <c r="L499" i="1"/>
  <c r="L500" i="1"/>
  <c r="L501" i="1"/>
  <c r="L502" i="1"/>
  <c r="L503" i="1"/>
  <c r="L509" i="1"/>
  <c r="L510" i="1"/>
  <c r="L532" i="1"/>
  <c r="L533" i="1"/>
  <c r="L545" i="1"/>
  <c r="L546" i="1"/>
  <c r="L547" i="1"/>
  <c r="L548" i="1"/>
  <c r="L549" i="1"/>
  <c r="L550" i="1"/>
  <c r="L551" i="1"/>
  <c r="L552" i="1"/>
  <c r="K496" i="1"/>
  <c r="K497" i="1"/>
  <c r="K498" i="1"/>
  <c r="K499" i="1"/>
  <c r="K500" i="1"/>
  <c r="K501" i="1"/>
  <c r="K502" i="1"/>
  <c r="K503" i="1"/>
  <c r="K505" i="1"/>
  <c r="K506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32" i="1"/>
  <c r="K533" i="1"/>
  <c r="K535" i="1"/>
  <c r="K536" i="1"/>
  <c r="K537" i="1"/>
  <c r="K538" i="1"/>
  <c r="K539" i="1"/>
  <c r="K545" i="1"/>
  <c r="K546" i="1"/>
  <c r="K547" i="1"/>
  <c r="K548" i="1"/>
  <c r="K549" i="1"/>
  <c r="K550" i="1"/>
  <c r="K551" i="1"/>
  <c r="K552" i="1"/>
  <c r="L160" i="1" l="1"/>
  <c r="L157" i="1"/>
  <c r="K160" i="1"/>
  <c r="K157" i="1"/>
  <c r="L561" i="1"/>
  <c r="K561" i="1"/>
  <c r="H581" i="1"/>
  <c r="L582" i="1"/>
  <c r="L583" i="1"/>
  <c r="K582" i="1"/>
  <c r="K583" i="1"/>
  <c r="K581" i="1"/>
  <c r="L580" i="1"/>
  <c r="L581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6" i="1"/>
  <c r="L567" i="1"/>
  <c r="K566" i="1"/>
  <c r="K567" i="1"/>
  <c r="L565" i="1"/>
  <c r="K565" i="1"/>
  <c r="L564" i="1"/>
  <c r="K564" i="1"/>
  <c r="L563" i="1"/>
  <c r="K563" i="1"/>
  <c r="L562" i="1"/>
  <c r="K562" i="1"/>
  <c r="L560" i="1"/>
  <c r="K560" i="1"/>
  <c r="K723" i="1" l="1"/>
  <c r="L723" i="1"/>
  <c r="H723" i="1"/>
  <c r="K719" i="1"/>
  <c r="L719" i="1"/>
  <c r="H719" i="1"/>
  <c r="L729" i="1" l="1"/>
  <c r="K729" i="1"/>
  <c r="L728" i="1"/>
  <c r="K728" i="1"/>
  <c r="L727" i="1"/>
  <c r="K727" i="1"/>
  <c r="L726" i="1"/>
  <c r="K726" i="1"/>
  <c r="L725" i="1"/>
  <c r="K725" i="1"/>
  <c r="L724" i="1"/>
  <c r="K724" i="1"/>
  <c r="L722" i="1"/>
  <c r="K722" i="1"/>
  <c r="L721" i="1"/>
  <c r="K721" i="1"/>
  <c r="L720" i="1"/>
  <c r="K720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L696" i="1"/>
  <c r="K696" i="1"/>
  <c r="L695" i="1"/>
  <c r="L694" i="1"/>
  <c r="K694" i="1"/>
  <c r="L693" i="1"/>
  <c r="L692" i="1"/>
  <c r="K692" i="1"/>
  <c r="L691" i="1"/>
  <c r="K691" i="1"/>
  <c r="L690" i="1"/>
  <c r="K690" i="1"/>
  <c r="L687" i="1"/>
  <c r="K687" i="1"/>
  <c r="L686" i="1"/>
  <c r="K686" i="1"/>
  <c r="L685" i="1"/>
  <c r="K685" i="1"/>
  <c r="L684" i="1"/>
  <c r="K684" i="1"/>
  <c r="L683" i="1"/>
  <c r="K683" i="1"/>
  <c r="L679" i="1"/>
  <c r="K679" i="1"/>
  <c r="L678" i="1"/>
  <c r="K678" i="1"/>
  <c r="L677" i="1"/>
  <c r="K677" i="1"/>
  <c r="L676" i="1"/>
  <c r="K676" i="1"/>
  <c r="L588" i="1" l="1"/>
  <c r="K588" i="1"/>
  <c r="L587" i="1"/>
  <c r="K587" i="1"/>
  <c r="L586" i="1"/>
  <c r="K586" i="1"/>
  <c r="L585" i="1"/>
  <c r="K585" i="1"/>
  <c r="L584" i="1"/>
  <c r="K584" i="1"/>
  <c r="L559" i="1"/>
  <c r="K559" i="1"/>
  <c r="L558" i="1"/>
  <c r="K558" i="1"/>
  <c r="L557" i="1"/>
  <c r="K557" i="1"/>
  <c r="L556" i="1"/>
  <c r="K556" i="1"/>
  <c r="L555" i="1"/>
  <c r="K555" i="1"/>
  <c r="L554" i="1"/>
  <c r="L591" i="1"/>
  <c r="K554" i="1"/>
  <c r="K591" i="1"/>
  <c r="L34" i="1"/>
  <c r="L33" i="1"/>
  <c r="L31" i="1"/>
  <c r="K34" i="1"/>
  <c r="K33" i="1"/>
  <c r="K31" i="1"/>
  <c r="L30" i="1"/>
  <c r="K30" i="1"/>
  <c r="L29" i="1"/>
  <c r="L27" i="1"/>
  <c r="K29" i="1"/>
  <c r="K25" i="1"/>
  <c r="L131" i="1"/>
  <c r="L130" i="1"/>
  <c r="K131" i="1"/>
  <c r="K130" i="1"/>
  <c r="L123" i="1"/>
  <c r="L122" i="1"/>
  <c r="K123" i="1"/>
  <c r="K122" i="1"/>
  <c r="L121" i="1"/>
  <c r="K121" i="1"/>
  <c r="L120" i="1"/>
  <c r="K120" i="1"/>
  <c r="L394" i="1"/>
  <c r="K394" i="1"/>
  <c r="L393" i="1"/>
  <c r="K393" i="1"/>
  <c r="L392" i="1"/>
  <c r="K392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1" i="1"/>
  <c r="K381" i="1"/>
  <c r="L378" i="1"/>
  <c r="K378" i="1"/>
  <c r="L377" i="1"/>
  <c r="K377" i="1"/>
  <c r="K396" i="1"/>
  <c r="L226" i="1"/>
  <c r="L225" i="1"/>
  <c r="K226" i="1"/>
  <c r="K225" i="1"/>
  <c r="K197" i="1"/>
  <c r="K196" i="1"/>
  <c r="L197" i="1"/>
  <c r="L196" i="1"/>
  <c r="L608" i="1"/>
  <c r="L600" i="1"/>
  <c r="L599" i="1"/>
  <c r="L598" i="1"/>
  <c r="K608" i="1"/>
  <c r="K600" i="1"/>
  <c r="K599" i="1"/>
  <c r="K598" i="1"/>
  <c r="L211" i="1"/>
  <c r="K211" i="1"/>
  <c r="L210" i="1"/>
  <c r="K210" i="1"/>
  <c r="L209" i="1"/>
  <c r="K209" i="1"/>
  <c r="L208" i="1"/>
  <c r="K208" i="1"/>
  <c r="L207" i="1"/>
  <c r="L206" i="1"/>
  <c r="K207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5" i="1"/>
  <c r="K195" i="1"/>
  <c r="L194" i="1"/>
  <c r="K194" i="1"/>
  <c r="L193" i="1"/>
  <c r="K193" i="1"/>
  <c r="L192" i="1"/>
  <c r="K192" i="1"/>
  <c r="K191" i="1"/>
  <c r="L191" i="1"/>
  <c r="L190" i="1"/>
  <c r="K190" i="1"/>
  <c r="L189" i="1"/>
  <c r="K189" i="1"/>
  <c r="K188" i="1"/>
  <c r="L188" i="1"/>
  <c r="L187" i="1"/>
  <c r="K187" i="1"/>
  <c r="L186" i="1"/>
  <c r="K186" i="1"/>
  <c r="L185" i="1"/>
  <c r="K185" i="1"/>
  <c r="L184" i="1"/>
  <c r="L183" i="1"/>
  <c r="L182" i="1"/>
  <c r="L181" i="1"/>
  <c r="L180" i="1"/>
  <c r="K184" i="1"/>
  <c r="K183" i="1"/>
  <c r="K182" i="1"/>
  <c r="K181" i="1"/>
  <c r="K180" i="1"/>
  <c r="L179" i="1"/>
  <c r="K179" i="1"/>
  <c r="L178" i="1"/>
  <c r="K178" i="1"/>
  <c r="L177" i="1"/>
  <c r="L176" i="1"/>
  <c r="K177" i="1"/>
  <c r="K176" i="1"/>
  <c r="K175" i="1"/>
  <c r="L175" i="1"/>
  <c r="L174" i="1"/>
  <c r="K174" i="1"/>
  <c r="K172" i="1"/>
  <c r="L597" i="1"/>
  <c r="L596" i="1"/>
  <c r="L595" i="1"/>
  <c r="L594" i="1"/>
  <c r="L593" i="1"/>
  <c r="L592" i="1"/>
  <c r="K597" i="1"/>
  <c r="K596" i="1"/>
  <c r="K595" i="1"/>
  <c r="K594" i="1"/>
  <c r="K593" i="1"/>
  <c r="K592" i="1"/>
  <c r="L212" i="1"/>
  <c r="K212" i="1"/>
  <c r="L224" i="1"/>
  <c r="K224" i="1"/>
  <c r="L223" i="1"/>
  <c r="L222" i="1"/>
  <c r="L221" i="1"/>
  <c r="L220" i="1"/>
  <c r="L219" i="1"/>
  <c r="K223" i="1"/>
  <c r="K222" i="1"/>
  <c r="K221" i="1"/>
  <c r="K220" i="1"/>
  <c r="K219" i="1"/>
  <c r="L218" i="1"/>
  <c r="L217" i="1"/>
  <c r="L216" i="1"/>
  <c r="L215" i="1"/>
  <c r="L214" i="1"/>
  <c r="K218" i="1"/>
  <c r="K217" i="1"/>
  <c r="K216" i="1"/>
  <c r="K215" i="1"/>
  <c r="K214" i="1"/>
  <c r="L213" i="1"/>
  <c r="L172" i="1"/>
  <c r="K213" i="1"/>
  <c r="L751" i="1"/>
  <c r="K751" i="1"/>
  <c r="H751" i="1"/>
  <c r="L750" i="1"/>
  <c r="K750" i="1"/>
  <c r="H750" i="1"/>
  <c r="L749" i="1"/>
  <c r="K749" i="1"/>
  <c r="H749" i="1"/>
  <c r="L748" i="1"/>
  <c r="K748" i="1"/>
  <c r="H748" i="1"/>
  <c r="L747" i="1"/>
  <c r="K747" i="1"/>
  <c r="H747" i="1"/>
  <c r="L746" i="1"/>
  <c r="K746" i="1"/>
  <c r="H746" i="1"/>
  <c r="L373" i="1" l="1"/>
  <c r="L374" i="1"/>
  <c r="L375" i="1"/>
  <c r="K372" i="1"/>
  <c r="L372" i="1"/>
  <c r="L365" i="1"/>
  <c r="L371" i="1" l="1"/>
  <c r="K374" i="1"/>
  <c r="K365" i="1"/>
  <c r="L364" i="1"/>
  <c r="K364" i="1"/>
  <c r="L363" i="1"/>
  <c r="K363" i="1"/>
  <c r="L362" i="1"/>
  <c r="K362" i="1"/>
  <c r="L361" i="1"/>
  <c r="L360" i="1"/>
  <c r="K360" i="1"/>
  <c r="L359" i="1"/>
  <c r="L358" i="1"/>
  <c r="K358" i="1"/>
  <c r="L357" i="1"/>
  <c r="L356" i="1"/>
  <c r="K356" i="1"/>
  <c r="L355" i="1"/>
  <c r="L354" i="1"/>
  <c r="K354" i="1"/>
  <c r="L353" i="1"/>
  <c r="K353" i="1"/>
  <c r="L352" i="1"/>
  <c r="L351" i="1"/>
  <c r="K351" i="1"/>
  <c r="L350" i="1"/>
  <c r="L349" i="1"/>
  <c r="L348" i="1"/>
  <c r="K348" i="1"/>
  <c r="L422" i="1" l="1"/>
  <c r="L423" i="1"/>
  <c r="L424" i="1"/>
  <c r="L425" i="1"/>
  <c r="L426" i="1"/>
  <c r="L427" i="1"/>
  <c r="L428" i="1"/>
  <c r="L429" i="1"/>
  <c r="L430" i="1"/>
  <c r="L431" i="1"/>
  <c r="L432" i="1"/>
  <c r="L433" i="1"/>
  <c r="L434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L421" i="1"/>
  <c r="K421" i="1"/>
  <c r="H7" i="1"/>
  <c r="K7" i="1"/>
  <c r="L7" i="1"/>
  <c r="H8" i="1"/>
  <c r="H9" i="1"/>
  <c r="H10" i="1"/>
  <c r="A11" i="1"/>
  <c r="A12" i="1" s="1"/>
  <c r="A14" i="1" s="1"/>
  <c r="A15" i="1" s="1"/>
  <c r="H11" i="1"/>
  <c r="H12" i="1"/>
  <c r="H13" i="1"/>
  <c r="H14" i="1"/>
  <c r="H15" i="1"/>
  <c r="H16" i="1"/>
  <c r="C17" i="1"/>
  <c r="H17" i="1"/>
  <c r="H18" i="1"/>
  <c r="K18" i="1"/>
  <c r="L18" i="1"/>
  <c r="H19" i="1"/>
  <c r="K19" i="1"/>
  <c r="L19" i="1"/>
  <c r="H20" i="1"/>
  <c r="K20" i="1"/>
  <c r="L20" i="1"/>
  <c r="H21" i="1"/>
  <c r="K21" i="1"/>
  <c r="L21" i="1"/>
  <c r="H22" i="1"/>
  <c r="K22" i="1"/>
  <c r="L22" i="1"/>
  <c r="H23" i="1"/>
  <c r="K23" i="1"/>
  <c r="L23" i="1"/>
  <c r="H24" i="1"/>
  <c r="K24" i="1"/>
  <c r="L24" i="1"/>
  <c r="H25" i="1"/>
  <c r="L25" i="1"/>
  <c r="L26" i="1"/>
  <c r="H29" i="1"/>
  <c r="H30" i="1"/>
  <c r="H31" i="1"/>
  <c r="H32" i="1"/>
  <c r="H33" i="1"/>
  <c r="H34" i="1"/>
  <c r="H36" i="1"/>
  <c r="H37" i="1"/>
  <c r="H38" i="1"/>
  <c r="I38" i="1"/>
  <c r="K38" i="1" s="1"/>
  <c r="F39" i="1"/>
  <c r="I39" i="1" s="1"/>
  <c r="H39" i="1"/>
  <c r="H40" i="1"/>
  <c r="F41" i="1"/>
  <c r="I41" i="1" s="1"/>
  <c r="K41" i="1" s="1"/>
  <c r="H41" i="1"/>
  <c r="H42" i="1"/>
  <c r="I42" i="1"/>
  <c r="K42" i="1" s="1"/>
  <c r="H43" i="1"/>
  <c r="I43" i="1"/>
  <c r="K43" i="1" s="1"/>
  <c r="H44" i="1"/>
  <c r="I44" i="1"/>
  <c r="K44" i="1" s="1"/>
  <c r="H45" i="1"/>
  <c r="I45" i="1"/>
  <c r="K45" i="1" s="1"/>
  <c r="H46" i="1"/>
  <c r="I46" i="1"/>
  <c r="K46" i="1" s="1"/>
  <c r="H47" i="1"/>
  <c r="I47" i="1"/>
  <c r="K47" i="1" s="1"/>
  <c r="H48" i="1"/>
  <c r="I48" i="1"/>
  <c r="K48" i="1" s="1"/>
  <c r="H49" i="1"/>
  <c r="H50" i="1"/>
  <c r="H51" i="1"/>
  <c r="I51" i="1"/>
  <c r="K51" i="1" s="1"/>
  <c r="H52" i="1"/>
  <c r="I52" i="1"/>
  <c r="K52" i="1" s="1"/>
  <c r="H53" i="1"/>
  <c r="I53" i="1"/>
  <c r="K53" i="1" s="1"/>
  <c r="H54" i="1"/>
  <c r="I54" i="1"/>
  <c r="K54" i="1" s="1"/>
  <c r="H55" i="1"/>
  <c r="I55" i="1"/>
  <c r="K55" i="1" s="1"/>
  <c r="H56" i="1"/>
  <c r="K56" i="1"/>
  <c r="L56" i="1"/>
  <c r="H57" i="1"/>
  <c r="I57" i="1"/>
  <c r="K57" i="1" s="1"/>
  <c r="H58" i="1"/>
  <c r="I58" i="1"/>
  <c r="K58" i="1" s="1"/>
  <c r="H59" i="1"/>
  <c r="I59" i="1"/>
  <c r="K59" i="1" s="1"/>
  <c r="H60" i="1"/>
  <c r="I60" i="1"/>
  <c r="K60" i="1" s="1"/>
  <c r="H61" i="1"/>
  <c r="K61" i="1"/>
  <c r="L61" i="1"/>
  <c r="H62" i="1"/>
  <c r="I62" i="1"/>
  <c r="K62" i="1" s="1"/>
  <c r="H63" i="1"/>
  <c r="J63" i="1"/>
  <c r="J64" i="1" s="1"/>
  <c r="K63" i="1"/>
  <c r="H64" i="1"/>
  <c r="I64" i="1"/>
  <c r="K64" i="1" s="1"/>
  <c r="H65" i="1"/>
  <c r="I65" i="1"/>
  <c r="K65" i="1" s="1"/>
  <c r="H66" i="1"/>
  <c r="I66" i="1"/>
  <c r="K66" i="1" s="1"/>
  <c r="H67" i="1"/>
  <c r="I67" i="1"/>
  <c r="K67" i="1" s="1"/>
  <c r="H69" i="1"/>
  <c r="K69" i="1"/>
  <c r="L69" i="1"/>
  <c r="H70" i="1"/>
  <c r="K70" i="1"/>
  <c r="L70" i="1"/>
  <c r="H71" i="1"/>
  <c r="K71" i="1"/>
  <c r="L71" i="1"/>
  <c r="H72" i="1"/>
  <c r="K72" i="1"/>
  <c r="L72" i="1"/>
  <c r="C73" i="1"/>
  <c r="H73" i="1"/>
  <c r="K73" i="1"/>
  <c r="L73" i="1"/>
  <c r="H74" i="1"/>
  <c r="K74" i="1"/>
  <c r="L74" i="1"/>
  <c r="H75" i="1"/>
  <c r="K75" i="1"/>
  <c r="L75" i="1"/>
  <c r="H76" i="1"/>
  <c r="K76" i="1"/>
  <c r="L76" i="1"/>
  <c r="H77" i="1"/>
  <c r="K77" i="1"/>
  <c r="L77" i="1"/>
  <c r="H78" i="1"/>
  <c r="K78" i="1"/>
  <c r="L78" i="1"/>
  <c r="H79" i="1"/>
  <c r="K79" i="1"/>
  <c r="L79" i="1"/>
  <c r="H80" i="1"/>
  <c r="K80" i="1"/>
  <c r="L80" i="1"/>
  <c r="H81" i="1"/>
  <c r="K81" i="1"/>
  <c r="L81" i="1"/>
  <c r="C82" i="1"/>
  <c r="H82" i="1"/>
  <c r="H84" i="1"/>
  <c r="K84" i="1"/>
  <c r="L84" i="1"/>
  <c r="H85" i="1"/>
  <c r="K85" i="1"/>
  <c r="L85" i="1"/>
  <c r="H86" i="1"/>
  <c r="K86" i="1"/>
  <c r="L86" i="1"/>
  <c r="H87" i="1"/>
  <c r="K87" i="1"/>
  <c r="L87" i="1"/>
  <c r="H88" i="1"/>
  <c r="K88" i="1"/>
  <c r="L88" i="1"/>
  <c r="H89" i="1"/>
  <c r="K89" i="1"/>
  <c r="L89" i="1"/>
  <c r="A96" i="1"/>
  <c r="A97" i="1" s="1"/>
  <c r="A98" i="1" s="1"/>
  <c r="H96" i="1"/>
  <c r="K96" i="1"/>
  <c r="L96" i="1"/>
  <c r="H97" i="1"/>
  <c r="K97" i="1"/>
  <c r="L97" i="1"/>
  <c r="H98" i="1"/>
  <c r="K98" i="1"/>
  <c r="L98" i="1"/>
  <c r="H99" i="1"/>
  <c r="K99" i="1"/>
  <c r="L99" i="1"/>
  <c r="A100" i="1"/>
  <c r="H100" i="1"/>
  <c r="K100" i="1"/>
  <c r="L100" i="1"/>
  <c r="H102" i="1"/>
  <c r="K102" i="1"/>
  <c r="L102" i="1"/>
  <c r="H103" i="1"/>
  <c r="K103" i="1"/>
  <c r="L103" i="1"/>
  <c r="H104" i="1"/>
  <c r="K104" i="1"/>
  <c r="L104" i="1"/>
  <c r="H105" i="1"/>
  <c r="K105" i="1"/>
  <c r="L105" i="1"/>
  <c r="H106" i="1"/>
  <c r="I106" i="1"/>
  <c r="H108" i="1"/>
  <c r="H109" i="1"/>
  <c r="H110" i="1"/>
  <c r="H111" i="1"/>
  <c r="H113" i="1"/>
  <c r="H114" i="1"/>
  <c r="H115" i="1"/>
  <c r="H116" i="1"/>
  <c r="H117" i="1"/>
  <c r="H119" i="1"/>
  <c r="H120" i="1"/>
  <c r="H121" i="1"/>
  <c r="H122" i="1"/>
  <c r="H123" i="1"/>
  <c r="H124" i="1"/>
  <c r="H125" i="1"/>
  <c r="H126" i="1"/>
  <c r="H127" i="1"/>
  <c r="H130" i="1"/>
  <c r="H131" i="1"/>
  <c r="H147" i="1"/>
  <c r="K147" i="1"/>
  <c r="L147" i="1"/>
  <c r="H148" i="1"/>
  <c r="K148" i="1"/>
  <c r="L148" i="1"/>
  <c r="H149" i="1"/>
  <c r="K149" i="1"/>
  <c r="L149" i="1"/>
  <c r="H150" i="1"/>
  <c r="K150" i="1"/>
  <c r="L150" i="1"/>
  <c r="H152" i="1"/>
  <c r="K152" i="1"/>
  <c r="L152" i="1"/>
  <c r="H153" i="1"/>
  <c r="K153" i="1"/>
  <c r="L153" i="1"/>
  <c r="H155" i="1"/>
  <c r="K155" i="1"/>
  <c r="L155" i="1"/>
  <c r="H156" i="1"/>
  <c r="K156" i="1"/>
  <c r="L156" i="1"/>
  <c r="H157" i="1"/>
  <c r="H158" i="1"/>
  <c r="H159" i="1"/>
  <c r="H160" i="1"/>
  <c r="H162" i="1"/>
  <c r="K162" i="1"/>
  <c r="L162" i="1"/>
  <c r="H163" i="1"/>
  <c r="K163" i="1"/>
  <c r="L163" i="1"/>
  <c r="H164" i="1"/>
  <c r="K164" i="1"/>
  <c r="L164" i="1"/>
  <c r="H165" i="1"/>
  <c r="K165" i="1"/>
  <c r="L165" i="1"/>
  <c r="K166" i="1"/>
  <c r="L166" i="1"/>
  <c r="H167" i="1"/>
  <c r="K167" i="1"/>
  <c r="L167" i="1"/>
  <c r="H168" i="1"/>
  <c r="K168" i="1"/>
  <c r="L168" i="1"/>
  <c r="H169" i="1"/>
  <c r="K169" i="1"/>
  <c r="L169" i="1"/>
  <c r="H170" i="1"/>
  <c r="K170" i="1"/>
  <c r="L170" i="1"/>
  <c r="H171" i="1"/>
  <c r="K171" i="1"/>
  <c r="L171" i="1"/>
  <c r="H172" i="1"/>
  <c r="H174" i="1"/>
  <c r="H175" i="1"/>
  <c r="H176" i="1"/>
  <c r="H177" i="1"/>
  <c r="H178" i="1"/>
  <c r="C179" i="1"/>
  <c r="H179" i="1"/>
  <c r="H180" i="1"/>
  <c r="H181" i="1"/>
  <c r="H182" i="1"/>
  <c r="H183" i="1"/>
  <c r="H184" i="1"/>
  <c r="C185" i="1"/>
  <c r="C189" i="1" s="1"/>
  <c r="C193" i="1" s="1"/>
  <c r="C201" i="1" s="1"/>
  <c r="H185" i="1"/>
  <c r="H186" i="1"/>
  <c r="C187" i="1"/>
  <c r="C191" i="1" s="1"/>
  <c r="C195" i="1" s="1"/>
  <c r="C203" i="1" s="1"/>
  <c r="C207" i="1" s="1"/>
  <c r="H187" i="1"/>
  <c r="H188" i="1"/>
  <c r="H189" i="1"/>
  <c r="H190" i="1"/>
  <c r="H191" i="1"/>
  <c r="H192" i="1"/>
  <c r="H193" i="1"/>
  <c r="H194" i="1"/>
  <c r="H195" i="1"/>
  <c r="H196" i="1"/>
  <c r="H197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C225" i="1"/>
  <c r="H225" i="1"/>
  <c r="H226" i="1"/>
  <c r="H228" i="1"/>
  <c r="K228" i="1"/>
  <c r="L228" i="1"/>
  <c r="H229" i="1"/>
  <c r="K229" i="1"/>
  <c r="L229" i="1"/>
  <c r="H230" i="1"/>
  <c r="K230" i="1"/>
  <c r="L230" i="1"/>
  <c r="H231" i="1"/>
  <c r="K231" i="1"/>
  <c r="L231" i="1"/>
  <c r="L232" i="1"/>
  <c r="L233" i="1"/>
  <c r="H234" i="1"/>
  <c r="K234" i="1"/>
  <c r="L234" i="1"/>
  <c r="H235" i="1"/>
  <c r="K235" i="1"/>
  <c r="L235" i="1"/>
  <c r="L236" i="1"/>
  <c r="H237" i="1"/>
  <c r="K237" i="1"/>
  <c r="L237" i="1"/>
  <c r="H238" i="1"/>
  <c r="K238" i="1"/>
  <c r="L238" i="1"/>
  <c r="H239" i="1"/>
  <c r="K239" i="1"/>
  <c r="L239" i="1"/>
  <c r="H240" i="1"/>
  <c r="K240" i="1"/>
  <c r="L240" i="1"/>
  <c r="H241" i="1"/>
  <c r="K241" i="1"/>
  <c r="L241" i="1"/>
  <c r="H242" i="1"/>
  <c r="K242" i="1"/>
  <c r="L242" i="1"/>
  <c r="H243" i="1"/>
  <c r="K243" i="1"/>
  <c r="L243" i="1"/>
  <c r="H244" i="1"/>
  <c r="K244" i="1"/>
  <c r="L244" i="1"/>
  <c r="H245" i="1"/>
  <c r="K245" i="1"/>
  <c r="L245" i="1"/>
  <c r="H248" i="1"/>
  <c r="K248" i="1"/>
  <c r="L248" i="1"/>
  <c r="E249" i="1"/>
  <c r="H249" i="1" s="1"/>
  <c r="J249" i="1"/>
  <c r="L249" i="1" s="1"/>
  <c r="H250" i="1"/>
  <c r="K250" i="1"/>
  <c r="L250" i="1"/>
  <c r="H251" i="1"/>
  <c r="K251" i="1"/>
  <c r="L251" i="1"/>
  <c r="H252" i="1"/>
  <c r="K252" i="1"/>
  <c r="L252" i="1"/>
  <c r="H253" i="1"/>
  <c r="K253" i="1"/>
  <c r="L253" i="1"/>
  <c r="H254" i="1"/>
  <c r="K254" i="1"/>
  <c r="L254" i="1"/>
  <c r="H255" i="1"/>
  <c r="K255" i="1"/>
  <c r="L255" i="1"/>
  <c r="H256" i="1"/>
  <c r="K256" i="1"/>
  <c r="L256" i="1"/>
  <c r="H257" i="1"/>
  <c r="K257" i="1"/>
  <c r="L257" i="1"/>
  <c r="H258" i="1"/>
  <c r="K258" i="1"/>
  <c r="L258" i="1"/>
  <c r="H259" i="1"/>
  <c r="H260" i="1"/>
  <c r="H261" i="1"/>
  <c r="H262" i="1"/>
  <c r="H263" i="1"/>
  <c r="K263" i="1"/>
  <c r="L263" i="1"/>
  <c r="H264" i="1"/>
  <c r="K264" i="1"/>
  <c r="L264" i="1"/>
  <c r="H265" i="1"/>
  <c r="K265" i="1"/>
  <c r="L265" i="1"/>
  <c r="H266" i="1"/>
  <c r="K266" i="1"/>
  <c r="L266" i="1"/>
  <c r="H267" i="1"/>
  <c r="H268" i="1"/>
  <c r="H270" i="1"/>
  <c r="K270" i="1"/>
  <c r="L270" i="1"/>
  <c r="H271" i="1"/>
  <c r="K271" i="1"/>
  <c r="L271" i="1"/>
  <c r="H272" i="1"/>
  <c r="K272" i="1"/>
  <c r="L272" i="1"/>
  <c r="B274" i="1"/>
  <c r="H274" i="1"/>
  <c r="K274" i="1"/>
  <c r="L274" i="1"/>
  <c r="H275" i="1"/>
  <c r="K275" i="1"/>
  <c r="L275" i="1"/>
  <c r="H276" i="1"/>
  <c r="K276" i="1"/>
  <c r="L276" i="1"/>
  <c r="H277" i="1"/>
  <c r="K277" i="1"/>
  <c r="L277" i="1"/>
  <c r="H278" i="1"/>
  <c r="K278" i="1"/>
  <c r="L278" i="1"/>
  <c r="H279" i="1"/>
  <c r="K279" i="1"/>
  <c r="L279" i="1"/>
  <c r="H280" i="1"/>
  <c r="K280" i="1"/>
  <c r="L280" i="1"/>
  <c r="H281" i="1"/>
  <c r="K281" i="1"/>
  <c r="L281" i="1"/>
  <c r="H283" i="1"/>
  <c r="K283" i="1"/>
  <c r="L283" i="1"/>
  <c r="H284" i="1"/>
  <c r="K284" i="1"/>
  <c r="L284" i="1"/>
  <c r="H286" i="1"/>
  <c r="K286" i="1"/>
  <c r="L286" i="1"/>
  <c r="H287" i="1"/>
  <c r="K287" i="1"/>
  <c r="L287" i="1"/>
  <c r="H288" i="1"/>
  <c r="K288" i="1"/>
  <c r="L288" i="1"/>
  <c r="H289" i="1"/>
  <c r="K289" i="1"/>
  <c r="L289" i="1"/>
  <c r="H290" i="1"/>
  <c r="K290" i="1"/>
  <c r="L290" i="1"/>
  <c r="B292" i="1"/>
  <c r="H292" i="1"/>
  <c r="K292" i="1"/>
  <c r="L292" i="1"/>
  <c r="H293" i="1"/>
  <c r="K293" i="1"/>
  <c r="L293" i="1"/>
  <c r="H294" i="1"/>
  <c r="K294" i="1"/>
  <c r="L294" i="1"/>
  <c r="H295" i="1"/>
  <c r="K295" i="1"/>
  <c r="L295" i="1"/>
  <c r="H296" i="1"/>
  <c r="K296" i="1"/>
  <c r="L296" i="1"/>
  <c r="H297" i="1"/>
  <c r="K297" i="1"/>
  <c r="L297" i="1"/>
  <c r="H299" i="1"/>
  <c r="K299" i="1"/>
  <c r="L299" i="1"/>
  <c r="H300" i="1"/>
  <c r="K300" i="1"/>
  <c r="L300" i="1"/>
  <c r="H302" i="1"/>
  <c r="K302" i="1"/>
  <c r="L302" i="1"/>
  <c r="H303" i="1"/>
  <c r="K303" i="1"/>
  <c r="L303" i="1"/>
  <c r="H304" i="1"/>
  <c r="K304" i="1"/>
  <c r="L304" i="1"/>
  <c r="H305" i="1"/>
  <c r="K305" i="1"/>
  <c r="L305" i="1"/>
  <c r="H306" i="1"/>
  <c r="H308" i="1"/>
  <c r="K308" i="1"/>
  <c r="L308" i="1"/>
  <c r="H309" i="1"/>
  <c r="K309" i="1"/>
  <c r="L309" i="1"/>
  <c r="H311" i="1"/>
  <c r="K311" i="1"/>
  <c r="L311" i="1"/>
  <c r="H312" i="1"/>
  <c r="K312" i="1"/>
  <c r="L312" i="1"/>
  <c r="H313" i="1"/>
  <c r="K313" i="1"/>
  <c r="L313" i="1"/>
  <c r="H314" i="1"/>
  <c r="K314" i="1"/>
  <c r="L314" i="1"/>
  <c r="H315" i="1"/>
  <c r="K315" i="1"/>
  <c r="L315" i="1"/>
  <c r="H316" i="1"/>
  <c r="K316" i="1"/>
  <c r="L316" i="1"/>
  <c r="H317" i="1"/>
  <c r="K317" i="1"/>
  <c r="L317" i="1"/>
  <c r="H318" i="1"/>
  <c r="K318" i="1"/>
  <c r="L318" i="1"/>
  <c r="H320" i="1"/>
  <c r="K320" i="1"/>
  <c r="L320" i="1"/>
  <c r="H321" i="1"/>
  <c r="K321" i="1"/>
  <c r="L321" i="1"/>
  <c r="H322" i="1"/>
  <c r="K322" i="1"/>
  <c r="L322" i="1"/>
  <c r="H323" i="1"/>
  <c r="K323" i="1"/>
  <c r="L323" i="1"/>
  <c r="H325" i="1"/>
  <c r="K325" i="1"/>
  <c r="L325" i="1"/>
  <c r="H326" i="1"/>
  <c r="K326" i="1"/>
  <c r="L326" i="1"/>
  <c r="H327" i="1"/>
  <c r="K327" i="1"/>
  <c r="L327" i="1"/>
  <c r="H328" i="1"/>
  <c r="K328" i="1"/>
  <c r="L328" i="1"/>
  <c r="H329" i="1"/>
  <c r="K329" i="1"/>
  <c r="L329" i="1"/>
  <c r="H330" i="1"/>
  <c r="K330" i="1"/>
  <c r="L330" i="1"/>
  <c r="H331" i="1"/>
  <c r="K331" i="1"/>
  <c r="L331" i="1"/>
  <c r="H332" i="1"/>
  <c r="K332" i="1"/>
  <c r="L332" i="1"/>
  <c r="H333" i="1"/>
  <c r="K333" i="1"/>
  <c r="L333" i="1"/>
  <c r="H334" i="1"/>
  <c r="K334" i="1"/>
  <c r="L334" i="1"/>
  <c r="H335" i="1"/>
  <c r="K335" i="1"/>
  <c r="L335" i="1"/>
  <c r="H336" i="1"/>
  <c r="K336" i="1"/>
  <c r="L336" i="1"/>
  <c r="H337" i="1"/>
  <c r="K337" i="1"/>
  <c r="L337" i="1"/>
  <c r="H338" i="1"/>
  <c r="K338" i="1"/>
  <c r="L338" i="1"/>
  <c r="H339" i="1"/>
  <c r="K339" i="1"/>
  <c r="L339" i="1"/>
  <c r="H340" i="1"/>
  <c r="K340" i="1"/>
  <c r="L340" i="1"/>
  <c r="H342" i="1"/>
  <c r="K342" i="1"/>
  <c r="L342" i="1"/>
  <c r="H343" i="1"/>
  <c r="K343" i="1"/>
  <c r="L343" i="1"/>
  <c r="H344" i="1"/>
  <c r="K344" i="1"/>
  <c r="L344" i="1"/>
  <c r="H345" i="1"/>
  <c r="K345" i="1"/>
  <c r="L345" i="1"/>
  <c r="H346" i="1"/>
  <c r="K346" i="1"/>
  <c r="L346" i="1"/>
  <c r="H348" i="1"/>
  <c r="E349" i="1"/>
  <c r="E350" i="1"/>
  <c r="H351" i="1"/>
  <c r="E352" i="1"/>
  <c r="H353" i="1"/>
  <c r="H354" i="1"/>
  <c r="E355" i="1"/>
  <c r="H356" i="1"/>
  <c r="E357" i="1"/>
  <c r="H358" i="1"/>
  <c r="E359" i="1"/>
  <c r="H360" i="1"/>
  <c r="E361" i="1"/>
  <c r="H362" i="1"/>
  <c r="H363" i="1"/>
  <c r="H364" i="1"/>
  <c r="H365" i="1"/>
  <c r="H366" i="1"/>
  <c r="E367" i="1"/>
  <c r="H368" i="1"/>
  <c r="E369" i="1"/>
  <c r="H370" i="1"/>
  <c r="H377" i="1"/>
  <c r="H378" i="1"/>
  <c r="H381" i="1"/>
  <c r="H385" i="1"/>
  <c r="H386" i="1"/>
  <c r="H387" i="1"/>
  <c r="H388" i="1"/>
  <c r="H389" i="1"/>
  <c r="H390" i="1"/>
  <c r="E391" i="1"/>
  <c r="H391" i="1" s="1"/>
  <c r="I391" i="1"/>
  <c r="H392" i="1"/>
  <c r="H393" i="1"/>
  <c r="H394" i="1"/>
  <c r="H396" i="1"/>
  <c r="L396" i="1"/>
  <c r="H397" i="1"/>
  <c r="K397" i="1"/>
  <c r="L397" i="1"/>
  <c r="H398" i="1"/>
  <c r="K398" i="1"/>
  <c r="L398" i="1"/>
  <c r="H399" i="1"/>
  <c r="K399" i="1"/>
  <c r="L399" i="1"/>
  <c r="H400" i="1"/>
  <c r="K400" i="1"/>
  <c r="L400" i="1"/>
  <c r="M400" i="1"/>
  <c r="H401" i="1"/>
  <c r="K401" i="1"/>
  <c r="L401" i="1"/>
  <c r="H402" i="1"/>
  <c r="K402" i="1"/>
  <c r="L402" i="1"/>
  <c r="H403" i="1"/>
  <c r="K403" i="1"/>
  <c r="L403" i="1"/>
  <c r="H404" i="1"/>
  <c r="K404" i="1"/>
  <c r="L404" i="1"/>
  <c r="H405" i="1"/>
  <c r="K405" i="1"/>
  <c r="L405" i="1"/>
  <c r="H406" i="1"/>
  <c r="K406" i="1"/>
  <c r="L406" i="1"/>
  <c r="H407" i="1"/>
  <c r="K407" i="1"/>
  <c r="L407" i="1"/>
  <c r="H408" i="1"/>
  <c r="K408" i="1"/>
  <c r="L408" i="1"/>
  <c r="E409" i="1"/>
  <c r="H409" i="1" s="1"/>
  <c r="L409" i="1"/>
  <c r="H410" i="1"/>
  <c r="K410" i="1"/>
  <c r="L410" i="1"/>
  <c r="H411" i="1"/>
  <c r="K411" i="1"/>
  <c r="L411" i="1"/>
  <c r="H412" i="1"/>
  <c r="K412" i="1"/>
  <c r="L412" i="1"/>
  <c r="H413" i="1"/>
  <c r="K413" i="1"/>
  <c r="L413" i="1"/>
  <c r="H414" i="1"/>
  <c r="K414" i="1"/>
  <c r="L414" i="1"/>
  <c r="H415" i="1"/>
  <c r="K415" i="1"/>
  <c r="L415" i="1"/>
  <c r="H416" i="1"/>
  <c r="K416" i="1"/>
  <c r="L416" i="1"/>
  <c r="H417" i="1"/>
  <c r="K417" i="1"/>
  <c r="L417" i="1"/>
  <c r="H418" i="1"/>
  <c r="K418" i="1"/>
  <c r="L418" i="1"/>
  <c r="H419" i="1"/>
  <c r="K419" i="1"/>
  <c r="L419" i="1"/>
  <c r="H421" i="1"/>
  <c r="H422" i="1"/>
  <c r="H423" i="1"/>
  <c r="H424" i="1"/>
  <c r="A427" i="1"/>
  <c r="A429" i="1" s="1"/>
  <c r="A431" i="1" s="1"/>
  <c r="H425" i="1"/>
  <c r="H426" i="1"/>
  <c r="H427" i="1"/>
  <c r="H428" i="1"/>
  <c r="H429" i="1"/>
  <c r="H430" i="1"/>
  <c r="H431" i="1"/>
  <c r="H432" i="1"/>
  <c r="H433" i="1"/>
  <c r="H434" i="1"/>
  <c r="H436" i="1"/>
  <c r="K436" i="1"/>
  <c r="H437" i="1"/>
  <c r="K437" i="1"/>
  <c r="K442" i="1" s="1"/>
  <c r="H438" i="1"/>
  <c r="K438" i="1"/>
  <c r="H439" i="1"/>
  <c r="K439" i="1"/>
  <c r="H440" i="1"/>
  <c r="K440" i="1"/>
  <c r="H446" i="1"/>
  <c r="K446" i="1"/>
  <c r="L446" i="1"/>
  <c r="H447" i="1"/>
  <c r="K447" i="1"/>
  <c r="L447" i="1"/>
  <c r="H448" i="1"/>
  <c r="K448" i="1"/>
  <c r="L448" i="1"/>
  <c r="H449" i="1"/>
  <c r="K449" i="1"/>
  <c r="H450" i="1"/>
  <c r="K450" i="1"/>
  <c r="H451" i="1"/>
  <c r="K451" i="1"/>
  <c r="H452" i="1"/>
  <c r="K452" i="1"/>
  <c r="H457" i="1"/>
  <c r="K457" i="1"/>
  <c r="L457" i="1"/>
  <c r="H458" i="1"/>
  <c r="K459" i="1"/>
  <c r="L459" i="1"/>
  <c r="H460" i="1"/>
  <c r="K460" i="1"/>
  <c r="L460" i="1"/>
  <c r="H461" i="1"/>
  <c r="K461" i="1"/>
  <c r="L461" i="1"/>
  <c r="H462" i="1"/>
  <c r="K462" i="1"/>
  <c r="H463" i="1"/>
  <c r="K463" i="1"/>
  <c r="H464" i="1"/>
  <c r="K464" i="1"/>
  <c r="H465" i="1"/>
  <c r="K465" i="1"/>
  <c r="H466" i="1"/>
  <c r="K466" i="1"/>
  <c r="H472" i="1"/>
  <c r="K472" i="1"/>
  <c r="L472" i="1"/>
  <c r="H473" i="1"/>
  <c r="K473" i="1"/>
  <c r="H474" i="1"/>
  <c r="K474" i="1"/>
  <c r="H475" i="1"/>
  <c r="K475" i="1"/>
  <c r="H476" i="1"/>
  <c r="K476" i="1"/>
  <c r="H477" i="1"/>
  <c r="K477" i="1"/>
  <c r="H478" i="1"/>
  <c r="K478" i="1"/>
  <c r="H485" i="1"/>
  <c r="K485" i="1"/>
  <c r="H486" i="1"/>
  <c r="K486" i="1"/>
  <c r="H489" i="1"/>
  <c r="K489" i="1"/>
  <c r="H490" i="1"/>
  <c r="K490" i="1"/>
  <c r="H493" i="1"/>
  <c r="K493" i="1"/>
  <c r="L493" i="1"/>
  <c r="H496" i="1"/>
  <c r="H497" i="1"/>
  <c r="H498" i="1"/>
  <c r="H499" i="1"/>
  <c r="H500" i="1"/>
  <c r="H501" i="1"/>
  <c r="H502" i="1"/>
  <c r="H503" i="1"/>
  <c r="H505" i="1"/>
  <c r="H506" i="1"/>
  <c r="H509" i="1"/>
  <c r="H510" i="1"/>
  <c r="H512" i="1"/>
  <c r="H513" i="1"/>
  <c r="H514" i="1"/>
  <c r="H515" i="1"/>
  <c r="H516" i="1"/>
  <c r="H517" i="1"/>
  <c r="H518" i="1"/>
  <c r="H519" i="1"/>
  <c r="H520" i="1"/>
  <c r="H521" i="1"/>
  <c r="H532" i="1"/>
  <c r="H533" i="1"/>
  <c r="H535" i="1"/>
  <c r="H536" i="1"/>
  <c r="H537" i="1"/>
  <c r="H538" i="1"/>
  <c r="H539" i="1"/>
  <c r="H545" i="1"/>
  <c r="H546" i="1"/>
  <c r="H547" i="1"/>
  <c r="H548" i="1"/>
  <c r="H549" i="1"/>
  <c r="H550" i="1"/>
  <c r="H551" i="1"/>
  <c r="H552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C573" i="1"/>
  <c r="C577" i="1" s="1"/>
  <c r="H573" i="1"/>
  <c r="H574" i="1"/>
  <c r="C575" i="1"/>
  <c r="H575" i="1"/>
  <c r="H576" i="1"/>
  <c r="H577" i="1"/>
  <c r="H578" i="1"/>
  <c r="H579" i="1"/>
  <c r="H580" i="1"/>
  <c r="H582" i="1"/>
  <c r="H583" i="1"/>
  <c r="H584" i="1"/>
  <c r="H585" i="1"/>
  <c r="H586" i="1"/>
  <c r="H587" i="1"/>
  <c r="H588" i="1"/>
  <c r="H591" i="1"/>
  <c r="H592" i="1"/>
  <c r="H593" i="1"/>
  <c r="H594" i="1"/>
  <c r="H595" i="1"/>
  <c r="H596" i="1"/>
  <c r="H597" i="1"/>
  <c r="H598" i="1"/>
  <c r="H599" i="1"/>
  <c r="H600" i="1"/>
  <c r="H608" i="1"/>
  <c r="E609" i="1"/>
  <c r="H609" i="1" s="1"/>
  <c r="I609" i="1"/>
  <c r="H615" i="1"/>
  <c r="K615" i="1"/>
  <c r="L615" i="1"/>
  <c r="H616" i="1"/>
  <c r="K616" i="1"/>
  <c r="L616" i="1"/>
  <c r="H617" i="1"/>
  <c r="K617" i="1"/>
  <c r="L617" i="1"/>
  <c r="H618" i="1"/>
  <c r="K618" i="1"/>
  <c r="L618" i="1"/>
  <c r="H619" i="1"/>
  <c r="K619" i="1"/>
  <c r="L619" i="1"/>
  <c r="H620" i="1"/>
  <c r="K620" i="1"/>
  <c r="L620" i="1"/>
  <c r="H621" i="1"/>
  <c r="K621" i="1"/>
  <c r="L621" i="1"/>
  <c r="H622" i="1"/>
  <c r="K622" i="1"/>
  <c r="L622" i="1"/>
  <c r="H623" i="1"/>
  <c r="K623" i="1"/>
  <c r="L623" i="1"/>
  <c r="H624" i="1"/>
  <c r="K624" i="1"/>
  <c r="L624" i="1"/>
  <c r="H625" i="1"/>
  <c r="K625" i="1"/>
  <c r="L625" i="1"/>
  <c r="H626" i="1"/>
  <c r="K626" i="1"/>
  <c r="L626" i="1"/>
  <c r="H627" i="1"/>
  <c r="K627" i="1"/>
  <c r="L627" i="1"/>
  <c r="H628" i="1"/>
  <c r="K628" i="1"/>
  <c r="L628" i="1"/>
  <c r="H629" i="1"/>
  <c r="K629" i="1"/>
  <c r="L629" i="1"/>
  <c r="H630" i="1"/>
  <c r="K630" i="1"/>
  <c r="L630" i="1"/>
  <c r="H631" i="1"/>
  <c r="K631" i="1"/>
  <c r="L631" i="1"/>
  <c r="H632" i="1"/>
  <c r="K632" i="1"/>
  <c r="L632" i="1"/>
  <c r="H633" i="1"/>
  <c r="K633" i="1"/>
  <c r="L633" i="1"/>
  <c r="H634" i="1"/>
  <c r="K634" i="1"/>
  <c r="L634" i="1"/>
  <c r="H635" i="1"/>
  <c r="K635" i="1"/>
  <c r="L635" i="1"/>
  <c r="H636" i="1"/>
  <c r="K636" i="1"/>
  <c r="L636" i="1"/>
  <c r="H637" i="1"/>
  <c r="K637" i="1"/>
  <c r="L637" i="1"/>
  <c r="H638" i="1"/>
  <c r="K638" i="1"/>
  <c r="L638" i="1"/>
  <c r="H639" i="1"/>
  <c r="K639" i="1"/>
  <c r="L639" i="1"/>
  <c r="H640" i="1"/>
  <c r="K640" i="1"/>
  <c r="L640" i="1"/>
  <c r="H641" i="1"/>
  <c r="K641" i="1"/>
  <c r="L641" i="1"/>
  <c r="H642" i="1"/>
  <c r="K642" i="1"/>
  <c r="L642" i="1"/>
  <c r="H643" i="1"/>
  <c r="K643" i="1"/>
  <c r="L643" i="1"/>
  <c r="H644" i="1"/>
  <c r="K644" i="1"/>
  <c r="L644" i="1"/>
  <c r="H645" i="1"/>
  <c r="K645" i="1"/>
  <c r="L645" i="1"/>
  <c r="H646" i="1"/>
  <c r="K646" i="1"/>
  <c r="L646" i="1"/>
  <c r="H647" i="1"/>
  <c r="K647" i="1"/>
  <c r="L647" i="1"/>
  <c r="H648" i="1"/>
  <c r="K648" i="1"/>
  <c r="L648" i="1"/>
  <c r="H649" i="1"/>
  <c r="K649" i="1"/>
  <c r="L649" i="1"/>
  <c r="H650" i="1"/>
  <c r="K650" i="1"/>
  <c r="L650" i="1"/>
  <c r="H651" i="1"/>
  <c r="K651" i="1"/>
  <c r="L651" i="1"/>
  <c r="H652" i="1"/>
  <c r="K652" i="1"/>
  <c r="L652" i="1"/>
  <c r="H653" i="1"/>
  <c r="K653" i="1"/>
  <c r="L653" i="1"/>
  <c r="H654" i="1"/>
  <c r="K654" i="1"/>
  <c r="L654" i="1"/>
  <c r="H656" i="1"/>
  <c r="K656" i="1"/>
  <c r="L656" i="1"/>
  <c r="H657" i="1"/>
  <c r="K657" i="1"/>
  <c r="L657" i="1"/>
  <c r="H658" i="1"/>
  <c r="K658" i="1"/>
  <c r="L658" i="1"/>
  <c r="H659" i="1"/>
  <c r="K659" i="1"/>
  <c r="L659" i="1"/>
  <c r="E660" i="1"/>
  <c r="H660" i="1" s="1"/>
  <c r="I660" i="1"/>
  <c r="L660" i="1" s="1"/>
  <c r="E661" i="1"/>
  <c r="H661" i="1" s="1"/>
  <c r="I661" i="1"/>
  <c r="H664" i="1"/>
  <c r="K664" i="1"/>
  <c r="L664" i="1"/>
  <c r="H665" i="1"/>
  <c r="K665" i="1"/>
  <c r="L665" i="1"/>
  <c r="H666" i="1"/>
  <c r="K666" i="1"/>
  <c r="L666" i="1"/>
  <c r="H667" i="1"/>
  <c r="K667" i="1"/>
  <c r="L667" i="1"/>
  <c r="H668" i="1"/>
  <c r="K668" i="1"/>
  <c r="L668" i="1"/>
  <c r="H669" i="1"/>
  <c r="K669" i="1"/>
  <c r="L669" i="1"/>
  <c r="H670" i="1"/>
  <c r="K670" i="1"/>
  <c r="L670" i="1"/>
  <c r="L671" i="1"/>
  <c r="H672" i="1"/>
  <c r="K672" i="1"/>
  <c r="L672" i="1"/>
  <c r="H673" i="1"/>
  <c r="K673" i="1"/>
  <c r="L673" i="1"/>
  <c r="H674" i="1"/>
  <c r="K674" i="1"/>
  <c r="L674" i="1"/>
  <c r="H676" i="1"/>
  <c r="H677" i="1"/>
  <c r="H678" i="1"/>
  <c r="H679" i="1"/>
  <c r="H680" i="1"/>
  <c r="H681" i="1"/>
  <c r="H683" i="1"/>
  <c r="H684" i="1"/>
  <c r="C685" i="1"/>
  <c r="H685" i="1"/>
  <c r="H686" i="1"/>
  <c r="H687" i="1"/>
  <c r="H688" i="1"/>
  <c r="H689" i="1"/>
  <c r="H690" i="1"/>
  <c r="H691" i="1"/>
  <c r="H692" i="1"/>
  <c r="E693" i="1"/>
  <c r="H694" i="1"/>
  <c r="E695" i="1"/>
  <c r="H696" i="1"/>
  <c r="E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20" i="1"/>
  <c r="H721" i="1"/>
  <c r="H722" i="1"/>
  <c r="H724" i="1"/>
  <c r="H725" i="1"/>
  <c r="H726" i="1"/>
  <c r="H727" i="1"/>
  <c r="H728" i="1"/>
  <c r="H731" i="1"/>
  <c r="K731" i="1"/>
  <c r="L731" i="1"/>
  <c r="H732" i="1"/>
  <c r="K732" i="1"/>
  <c r="L732" i="1"/>
  <c r="E733" i="1"/>
  <c r="H733" i="1" s="1"/>
  <c r="L733" i="1"/>
  <c r="H734" i="1"/>
  <c r="K734" i="1"/>
  <c r="L734" i="1"/>
  <c r="H735" i="1"/>
  <c r="K735" i="1"/>
  <c r="L735" i="1"/>
  <c r="H736" i="1"/>
  <c r="K736" i="1"/>
  <c r="L736" i="1"/>
  <c r="H737" i="1"/>
  <c r="K737" i="1"/>
  <c r="L737" i="1"/>
  <c r="H738" i="1"/>
  <c r="K738" i="1"/>
  <c r="L738" i="1"/>
  <c r="H739" i="1"/>
  <c r="K739" i="1"/>
  <c r="L739" i="1"/>
  <c r="H740" i="1"/>
  <c r="K740" i="1"/>
  <c r="L740" i="1"/>
  <c r="H741" i="1"/>
  <c r="K741" i="1"/>
  <c r="L741" i="1"/>
  <c r="H742" i="1"/>
  <c r="K742" i="1"/>
  <c r="L742" i="1"/>
  <c r="H743" i="1"/>
  <c r="K743" i="1"/>
  <c r="L743" i="1"/>
  <c r="H744" i="1"/>
  <c r="K744" i="1"/>
  <c r="L744" i="1"/>
  <c r="F40" i="1" l="1"/>
  <c r="L63" i="1"/>
  <c r="H697" i="1"/>
  <c r="K697" i="1"/>
  <c r="H695" i="1"/>
  <c r="K695" i="1"/>
  <c r="H693" i="1"/>
  <c r="K693" i="1"/>
  <c r="L106" i="1"/>
  <c r="K106" i="1"/>
  <c r="L609" i="1"/>
  <c r="K609" i="1"/>
  <c r="L391" i="1"/>
  <c r="K391" i="1"/>
  <c r="K661" i="1"/>
  <c r="C209" i="1"/>
  <c r="C205" i="1"/>
  <c r="C211" i="1"/>
  <c r="C226" i="1"/>
  <c r="K39" i="1"/>
  <c r="L39" i="1"/>
  <c r="I40" i="1"/>
  <c r="H369" i="1"/>
  <c r="K375" i="1"/>
  <c r="H361" i="1"/>
  <c r="K361" i="1"/>
  <c r="H349" i="1"/>
  <c r="K349" i="1"/>
  <c r="H352" i="1"/>
  <c r="K352" i="1"/>
  <c r="H371" i="1"/>
  <c r="K371" i="1"/>
  <c r="H367" i="1"/>
  <c r="K373" i="1"/>
  <c r="H359" i="1"/>
  <c r="K359" i="1"/>
  <c r="H355" i="1"/>
  <c r="K355" i="1"/>
  <c r="K249" i="1"/>
  <c r="H357" i="1"/>
  <c r="K357" i="1"/>
  <c r="H350" i="1"/>
  <c r="K350" i="1"/>
  <c r="L661" i="1"/>
  <c r="K660" i="1"/>
  <c r="L48" i="1"/>
  <c r="L62" i="1"/>
  <c r="L59" i="1"/>
  <c r="L54" i="1"/>
  <c r="L42" i="1"/>
  <c r="L44" i="1"/>
  <c r="L65" i="1"/>
  <c r="L52" i="1"/>
  <c r="L46" i="1"/>
  <c r="L64" i="1"/>
  <c r="L38" i="1"/>
  <c r="L67" i="1"/>
  <c r="L57" i="1"/>
  <c r="L55" i="1"/>
  <c r="L53" i="1"/>
  <c r="L51" i="1"/>
  <c r="L47" i="1"/>
  <c r="L45" i="1"/>
  <c r="L43" i="1"/>
  <c r="L41" i="1"/>
  <c r="L40" i="1"/>
  <c r="K733" i="1"/>
  <c r="K409" i="1"/>
  <c r="L66" i="1"/>
  <c r="L60" i="1"/>
  <c r="L58" i="1"/>
  <c r="K40" i="1" l="1"/>
</calcChain>
</file>

<file path=xl/sharedStrings.xml><?xml version="1.0" encoding="utf-8"?>
<sst xmlns="http://schemas.openxmlformats.org/spreadsheetml/2006/main" count="2329" uniqueCount="621">
  <si>
    <t>Вид тарифа</t>
  </si>
  <si>
    <t>Рост,%</t>
  </si>
  <si>
    <t>№ п.п.</t>
  </si>
  <si>
    <t>Фурмановский муниципальный район</t>
  </si>
  <si>
    <t>Наволокское г.п.</t>
  </si>
  <si>
    <t xml:space="preserve">Наименование организации </t>
  </si>
  <si>
    <t>Батмановское с.п.</t>
  </si>
  <si>
    <t>Луговское с.п.</t>
  </si>
  <si>
    <t>городской округ Кинешма</t>
  </si>
  <si>
    <t>Лежневский муниципальный район</t>
  </si>
  <si>
    <t>ООО "Хромцовский карьер"          (без учета НДС)</t>
  </si>
  <si>
    <t>ООО "Санаторий им. Станко"                         (без учета НДС)</t>
  </si>
  <si>
    <t>ООО "СКС"                                     (без учета НДС)</t>
  </si>
  <si>
    <t>ФГБУЗ МЦ "Решма"                            (без учета НДС)</t>
  </si>
  <si>
    <t>Верхнеландеховский муниципальный район</t>
  </si>
  <si>
    <t>Юрьевецкий муниципальный район</t>
  </si>
  <si>
    <t>Южский муниципальный район</t>
  </si>
  <si>
    <t>Тейковский муниципальный район</t>
  </si>
  <si>
    <t>тариф на питьевую воду</t>
  </si>
  <si>
    <t>тариф на водоотведение</t>
  </si>
  <si>
    <t>Пучежский муниципальный район</t>
  </si>
  <si>
    <t>Приволжский муниципальный район</t>
  </si>
  <si>
    <t>льготный тариф на питьевую воду для населения</t>
  </si>
  <si>
    <t>Пестяковский муниципальный район</t>
  </si>
  <si>
    <t>Лухский муниципальный район</t>
  </si>
  <si>
    <t>льготный тариф на питьевую воду для населения (с. Тимирязево)</t>
  </si>
  <si>
    <t>Заволжский муниципальный район</t>
  </si>
  <si>
    <t>-</t>
  </si>
  <si>
    <t>тариф на техническую воду</t>
  </si>
  <si>
    <t>городской округ Кохма</t>
  </si>
  <si>
    <t>тариф на транспортировку воды</t>
  </si>
  <si>
    <t>тариф на транспортировку сточных вод</t>
  </si>
  <si>
    <t>Савинский муниципальный район</t>
  </si>
  <si>
    <t>Ильинский муниципальный район</t>
  </si>
  <si>
    <t>городской округ Тейково</t>
  </si>
  <si>
    <t>Гаврилово-Посадский муниципальный район</t>
  </si>
  <si>
    <t>ОАО "Пучежский сыродельный завод"  (без учета НДС)</t>
  </si>
  <si>
    <t>СПК "Русь"  (НДС не облагается)</t>
  </si>
  <si>
    <t>ООО "Водосети" (НДС не облагается)</t>
  </si>
  <si>
    <t>ООО "Объединенные котельные" (НДС не облагается)</t>
  </si>
  <si>
    <t>ООО "СП "Нельша" (НДС не облагается)</t>
  </si>
  <si>
    <t>ООО "Курорт Оболсуново" (без учета НДС)</t>
  </si>
  <si>
    <t>МУП "Гаврилово-Посадская городская тепловая сеть" (НДС не облагается)</t>
  </si>
  <si>
    <t>СПК "Заря" (НДС не облагается)</t>
  </si>
  <si>
    <t>СПК "Свобода" (НДС не облагается)</t>
  </si>
  <si>
    <t>Администрация Кромского сельского поселения (НДС не облагается)</t>
  </si>
  <si>
    <t>Администрация Мытского сельского поселения (НДС не облагается)</t>
  </si>
  <si>
    <t>Администрация Симаковского сельского поселения (НДС не облагается)</t>
  </si>
  <si>
    <t>СПК "Родина" Вознесенское с.п. (НДС не облагается)</t>
  </si>
  <si>
    <t xml:space="preserve">тариф на питьевую воду                         </t>
  </si>
  <si>
    <t>льготный тариф на питьевую воду для населения (с учетом НДС)</t>
  </si>
  <si>
    <t>льготный тариф на водоотведение для населения (с учетом НДС)</t>
  </si>
  <si>
    <t>МУП "Приволжское ТЭП" - гарантирующий поставщик Приволжское городское поселение (без учета НДС)</t>
  </si>
  <si>
    <t>МУП "Приволжское ТЭП" - гарантирующий поставщик Ингарское сельское поселение (без учета НДС)</t>
  </si>
  <si>
    <t>МУП "Приволжское ТЭП" - гарантирующий поставщик Новское сельское поселение (без учета НДС)</t>
  </si>
  <si>
    <t>КФХ "Смирнов С.М." Ингарское сельское поселение                          (НДС не облагается)</t>
  </si>
  <si>
    <t>Комсомольский муниципальный район</t>
  </si>
  <si>
    <t>льготный тариф на питьевую воду для населения (с. Коромыслово)</t>
  </si>
  <si>
    <t>городской округ Шуя</t>
  </si>
  <si>
    <t>тариф на водоотведение (очистка сточных вод)</t>
  </si>
  <si>
    <t>Вичугский муниципальный район</t>
  </si>
  <si>
    <t xml:space="preserve">льготный тариф на питьевую воду для населения </t>
  </si>
  <si>
    <t>городской округ Вичуга</t>
  </si>
  <si>
    <t>льготный тариф на водоотведение для населения</t>
  </si>
  <si>
    <t>Ивановский муниципальный район</t>
  </si>
  <si>
    <t>Родниковский муниципальный район</t>
  </si>
  <si>
    <t xml:space="preserve">тариф на питьевую воду (открытый водозабор) </t>
  </si>
  <si>
    <t>тариф на питьевую воду (закрытый водозабор)</t>
  </si>
  <si>
    <t>Палехский муниципальный район</t>
  </si>
  <si>
    <t>городской округ Иваново</t>
  </si>
  <si>
    <t>Шуйский муниципальный район</t>
  </si>
  <si>
    <t>тариф на водоотведение (услуга по очистке сточных вод)</t>
  </si>
  <si>
    <t>МУП ЖКХ п. Колобово  (без учета НДС)</t>
  </si>
  <si>
    <t>СПК колхоз им.Арсения  (НДС не облагается)</t>
  </si>
  <si>
    <t>СПК (колхоз) "Милюковский"  (НДС не облагается)</t>
  </si>
  <si>
    <t>БСУСО «Дом-интернат для ветеранов войны и труда «Лесное» (без учета НДС)</t>
  </si>
  <si>
    <t>Филиал ОАО «РЖД» - Ярославский территориальный участок Северной дирекции по тепловодоснабжению (без учета НДС)</t>
  </si>
  <si>
    <t>ЗАО «Родниковский машиностроительный завод» Родниковское г.п. Родниковский м.р. (без учета НДС)</t>
  </si>
  <si>
    <t>СПК «Россия» Каминское с.п. Родниковский м.р. (НДС не облагается)</t>
  </si>
  <si>
    <t>СПК «Искра» Парское с.п. Родниковский м.р. (НДС не облагается)</t>
  </si>
  <si>
    <t>СПК «Большевик» Парское с.п. Родниковский м.р. (НДС не облагается)</t>
  </si>
  <si>
    <t>СПК «Возрождение» Парское с.п. Родниковский м.р. (НДС не облагается)</t>
  </si>
  <si>
    <t>ОАО «Ивановский бройлер» Подвязновское с.п. Ивановский м.р. (без учета НДС)</t>
  </si>
  <si>
    <t>ИП Курилов К.В.  (без учета НДС)</t>
  </si>
  <si>
    <t>ООО «Машиностроительный завод»  (без учета НДС)</t>
  </si>
  <si>
    <t>МУП "Городской Водопровод" (НДС не облагается)</t>
  </si>
  <si>
    <t>льготный тариф на водоотведения для населения</t>
  </si>
  <si>
    <t>тариф на транспортировка воды</t>
  </si>
  <si>
    <t>тариф на транспортировка стоков</t>
  </si>
  <si>
    <t>тариф на питьевую воду (с. Светлый)</t>
  </si>
  <si>
    <t>тариф на питьевую воду (с. Новое Леушино)</t>
  </si>
  <si>
    <t>тариф на питьевую воду (д. Большое Клочково, с. Алферьево)</t>
  </si>
  <si>
    <t>тариф на питьевую воду (с. Оболсуново)</t>
  </si>
  <si>
    <t>тариф на питьевую воду (с. Зиново)</t>
  </si>
  <si>
    <t>тариф на водоотведение (с. Новое Леушино)</t>
  </si>
  <si>
    <t>тариф на водоотведение (с. Светлый)</t>
  </si>
  <si>
    <t>тариф на водоотведение (с. Оболсуново)</t>
  </si>
  <si>
    <t>льготный тариф на питьевую воду для населения мкр. Машиностроительного завода</t>
  </si>
  <si>
    <t>льготный тариф на водоотведение для населения мкр. Машиностроительного завода</t>
  </si>
  <si>
    <t>тариф на транспортировку стоков</t>
  </si>
  <si>
    <t>тариф на водоотведение мкр. Поликор</t>
  </si>
  <si>
    <t>тариф на водоотведение мкр. Молокозавод</t>
  </si>
  <si>
    <t>Льготные тарифы для населения с учетом НДС/НДС не облагается</t>
  </si>
  <si>
    <t>МУП Гаврилово-Посадского городского поселения «Аква город» (НДС не облагается)</t>
  </si>
  <si>
    <t>Гаврилово-Посадское городское поселение, Новоселковское и Осановецкое сельские поселения, с. Непотягово Шекшовского сельского поселения</t>
  </si>
  <si>
    <t>Гаврилово-Посадское городское поселение, Новоселковское сельское поселение, с. Непотягово и с. Шекшово Шекшовского сельского поселения</t>
  </si>
  <si>
    <t>Петровское городское поселение, с. Бородино и с. Ратницкое Шекшовского сельского поселения</t>
  </si>
  <si>
    <t>тариф на питьевую воду (с. Новоселки, д. Иваньково)</t>
  </si>
  <si>
    <t>тариф на питьевую воду (с. Светиково, д. Данилово)</t>
  </si>
  <si>
    <t xml:space="preserve">тариф на водоотведение (с. Светиково, с. Никольское, д. Данилово, д. Иваньково) </t>
  </si>
  <si>
    <t>тариф на питьевую воду (с. Никольское, д. Яксаево)</t>
  </si>
  <si>
    <t>тариф на питьевую воду (с. Седельницы)</t>
  </si>
  <si>
    <t>тариф на водоотведение (с. Седельницы)</t>
  </si>
  <si>
    <t>тариф на питьевую воду (СПК "Колос")</t>
  </si>
  <si>
    <t>тариф на водоотведение (СПК "Колос")</t>
  </si>
  <si>
    <t>тариф на питьевую воду (с.Писцово)</t>
  </si>
  <si>
    <t>тариф на водоотведение (с. Писцово)</t>
  </si>
  <si>
    <t>льготный тариф на питьевую воду для населения (с.Писцово)</t>
  </si>
  <si>
    <t>льготный тариф на питьевую воду для населения (с. Седельницы)</t>
  </si>
  <si>
    <t>льготный тариф на водоотведение для населения (с. Седельницы)</t>
  </si>
  <si>
    <t>тариф на питьевую воду (с. Демидово)</t>
  </si>
  <si>
    <t>тариф на водоотведение (с. Демидово)</t>
  </si>
  <si>
    <t>льготный тариф на питьевую воду для населения (с. Демидово)</t>
  </si>
  <si>
    <t>льготный тариф на водоотведение для населения (с. Демидово)</t>
  </si>
  <si>
    <t>МУП "Пучежская сетевая компания"   (НДС не облагается)</t>
  </si>
  <si>
    <t>МУП "Пучежская сетевая компания"   потребители, расположенные в г. Пучеже на ул. Калинина, дом 2 и ул. Заречная, дом 2 (НДС не облагается)</t>
  </si>
  <si>
    <t xml:space="preserve">льготный тариф на водоотведение для населения </t>
  </si>
  <si>
    <t>ООО "Илада" Илья-Высоковское сельское поселение (НДС не облагается)</t>
  </si>
  <si>
    <t>тариф на питьевую воду (с. Илья-Высоково, д. Дубново)</t>
  </si>
  <si>
    <t>льготный тариф на питьевую воду для населения (с. Илья-Высоково, д. Дубново)</t>
  </si>
  <si>
    <t>льготный тариф на питьевую воду для населения (с. Лужинки)</t>
  </si>
  <si>
    <t>тариф на водоотведение (с. Илья-Высоково)</t>
  </si>
  <si>
    <t>льготный тариф на водоотведение для населения (с. Илья-Высоково)</t>
  </si>
  <si>
    <t>льготный тариф на водоотведение для населения (д. Дубново)</t>
  </si>
  <si>
    <t>льготный тариф на водоотведение для населения (д. Кораблево)</t>
  </si>
  <si>
    <t>льготный тариф на питьевую воду для населения (с. Мортки, д. Дмитриево Большое)</t>
  </si>
  <si>
    <t>льготный тариф на питьевую воду для населения (с. Кандаурово)</t>
  </si>
  <si>
    <t>тариф на питьевую воду (д. Привалово, д. Плешаково)</t>
  </si>
  <si>
    <t>льготный тариф на питьевую воду для населения (д. Привалово, д. Плешаково)</t>
  </si>
  <si>
    <t>тариф на водоотведение (д. Дмитриево Большое)</t>
  </si>
  <si>
    <t>льготный тариф на водоотведение для населения (д. Дмитриево Большое)</t>
  </si>
  <si>
    <t>льготный тариф на питьевую воду для населения (д. Большое Клочково, с. Алферьево)</t>
  </si>
  <si>
    <t>льготный тариф на питьевую воду для населения (с. Оболсуново)</t>
  </si>
  <si>
    <t>льготный тариф на питьевую воду для населения (с. Зиново)</t>
  </si>
  <si>
    <t>льготный тариф на водоотведение для населения (д. Большое Клочково)</t>
  </si>
  <si>
    <t>тариф на водоотведение (д. Большое Клочково)</t>
  </si>
  <si>
    <t>льготный тариф на водоотведение для населения (с. Оболсуново)</t>
  </si>
  <si>
    <t>МУП "Коммунальные ситсемы" Октябрьское с.п.  (НДС не облагается)</t>
  </si>
  <si>
    <t>МУП "Коммунальные ситемы" Сошниковское с.п.  (НДС не облагается)</t>
  </si>
  <si>
    <t>ЗАО «Племзавод "Заря» Каминское с.п. Родниковский м.р. (НДС не облагается)</t>
  </si>
  <si>
    <t>транспортировка сточных вод</t>
  </si>
  <si>
    <t>ООО "Техснаб" (без учета НДС)</t>
  </si>
  <si>
    <t>ООО "Теплоснаб-2010" (без учета НДС)</t>
  </si>
  <si>
    <t>ООО «РегионИнфраСистема-Иваново» (без учета НДС)</t>
  </si>
  <si>
    <t>Горковское с.п.</t>
  </si>
  <si>
    <t>ОАО "Птицефабрика "Кинешемская" (НДС не облагается)</t>
  </si>
  <si>
    <t xml:space="preserve">МУП "Приволжское ТЭП" - гарантирующий поставщик Рождественское сельское поселение (без учета НДС)  </t>
  </si>
  <si>
    <t xml:space="preserve">льготный тариф на водоснабжение для населения </t>
  </si>
  <si>
    <t>Филиал "Ивановский" ПАО "Т Плюс" (без учета НДС)</t>
  </si>
  <si>
    <t>ООО "Тейковская котельная" (без учета НДС)</t>
  </si>
  <si>
    <t>тариф на водоотведение (район Красные Сосенки)</t>
  </si>
  <si>
    <t>тариф на водоотведение (за исключением района Красные Сосенки)</t>
  </si>
  <si>
    <t>тариф на питьевую воду (спецфонд)</t>
  </si>
  <si>
    <t>тариф на водоотведение (спецфонд)</t>
  </si>
  <si>
    <t>ООО "Тейковское сетевое предприятие" (без учета НДС)</t>
  </si>
  <si>
    <t>МУП ЖКХ "Нерльское коммунальное объединение" потребители д. Москвино, д. Думино, д. Яришнево, д. Суново, п. Нерль на улицах Полевая, Гагарина, Пограничная, Рабочая, Октябрьская, дом 23 (НДС не облагается)</t>
  </si>
  <si>
    <t>МУП ЖКХ "Нерльское коммунальное объединение" потребители п. Нерль на улицах Московская, Лесная, Ленина, Больничный городок, Красный Октябрь (НДС не облагается)</t>
  </si>
  <si>
    <t>МУП ЖКХ "Нерльское коммунальное объединение" потребители с. Кибергино (НДС не облагается)</t>
  </si>
  <si>
    <t>МУП ЖКХ "Новолеушинское коммунальное объединение" (НДС не облагается)</t>
  </si>
  <si>
    <t>ООО "Химический завод"                          (без учета НДС)</t>
  </si>
  <si>
    <t>МУП Фурмановского муниципального района "Теплосеть" (без учета НДС)</t>
  </si>
  <si>
    <t>тариф на питьевую воду(за исключением потребителей с. Афанасьевское)</t>
  </si>
  <si>
    <t>тариф на питьевую воду (для  потребителей с. Афанасьевское)</t>
  </si>
  <si>
    <t>тариф на водоотведение(за исключением потребителей с. Афанасьевское)</t>
  </si>
  <si>
    <t>тариф на водоотведение  (для  потребителей с. Афанасьевское)</t>
  </si>
  <si>
    <t>льготный тариф на питьевую воду(за исключением потребителей с. Афанасьевское)</t>
  </si>
  <si>
    <t>льготный тариф на питьевую воду (для  потребителей с. Афанасьевское)</t>
  </si>
  <si>
    <t>льготный тариф на водоотведение(за исключением потребителей с. Афанасьевское)</t>
  </si>
  <si>
    <t>льготный тариф на водоотведение  (для  потребителей с. Афанасьевское)</t>
  </si>
  <si>
    <t>тариф на питьевую воду (д. Клещевка, д. Остапово)</t>
  </si>
  <si>
    <t>тариф на водоотведение (д. Клещевка, д. Остапово)</t>
  </si>
  <si>
    <t xml:space="preserve"> тариф на водоотведение (с. Сергеево)</t>
  </si>
  <si>
    <t>льготный тариф на водоотведение (д. Клещевка, д. Остапово)</t>
  </si>
  <si>
    <t>льготный тариф на водоотведение (с. Сергеево)</t>
  </si>
  <si>
    <t xml:space="preserve">льготный тариф на водоотведение для населения (с учетом НДС)        </t>
  </si>
  <si>
    <t>АО "Ресурсоснабжающая организация", (без учета НДС)</t>
  </si>
  <si>
    <t>тариф на питьевую воду для населения (с учетом НДС)</t>
  </si>
  <si>
    <t>ОБСУСО "Новинки п/и"                       (НДС не облагается)</t>
  </si>
  <si>
    <t>Решемское с.п.</t>
  </si>
  <si>
    <t>тариф на водоотведение для населения (с учетом НДС)</t>
  </si>
  <si>
    <t>Шилекшинское с.п.</t>
  </si>
  <si>
    <t>ООО "Биос" (НДС не облагается)</t>
  </si>
  <si>
    <t>Марковское сельское поселение</t>
  </si>
  <si>
    <t>Новоусадебское сельское поселение</t>
  </si>
  <si>
    <t>Октябрьское сельское поселение</t>
  </si>
  <si>
    <t xml:space="preserve">Писцовское сельское поселение </t>
  </si>
  <si>
    <t>льготный тариф на питьевую воду для населения (СПК "Колос")</t>
  </si>
  <si>
    <t>льготный тариф на водоотведение для населения (СПК "Колос")</t>
  </si>
  <si>
    <t>ООО "Бычок-1" (НДС не облагается)</t>
  </si>
  <si>
    <t xml:space="preserve">Подозерское сельское поселение </t>
  </si>
  <si>
    <t>НПС «Залесье» Горьковского РНУ филиала АО «Транснефть-Верхняя Волга» Новоталицкое с.п. Ивановский м.р.               (без учета НДС)</t>
  </si>
  <si>
    <t>АО "Водоканал" Богданихское с.п. Ивановский м.р. (без учета НДС)</t>
  </si>
  <si>
    <t>АО «Водоканал» (без учета НДС)</t>
  </si>
  <si>
    <t>ООО "ВНК" (НДС не облагается)</t>
  </si>
  <si>
    <t>ООО "Фурмановская фабрика №2"    (без учета НДС)</t>
  </si>
  <si>
    <t>тариф на питьевую воду для населения</t>
  </si>
  <si>
    <t>тариф на водоотведение для населения</t>
  </si>
  <si>
    <t xml:space="preserve">льготный тариф на питьевую воду (д. Клещевка, д. Остапово) </t>
  </si>
  <si>
    <t>льготный тариф на водоотведение для населения (с.Писцово)</t>
  </si>
  <si>
    <t>льготный тариф на питьевую воду для населения (с. Подозерское)</t>
  </si>
  <si>
    <t>тариф на питьевую воду (район Красные Сосенки)</t>
  </si>
  <si>
    <t>льготный тариф на водоотведение для населения (за исключением района Красные Сосенки) (с учетом НДС)</t>
  </si>
  <si>
    <t>льготный тариф на питьевую воду для населения (район Красные Сосенки)(с учетом НДС)</t>
  </si>
  <si>
    <t>льготный тариф  на водоотведение для населения</t>
  </si>
  <si>
    <t>МУП «Комсервис» Старовичугское г.п.  (НДС не облагается)</t>
  </si>
  <si>
    <t>льготный тариф на питьевую воду для населения (д.Сорокино)</t>
  </si>
  <si>
    <t>тариф на подъем технической воды</t>
  </si>
  <si>
    <t>льготный тариф на питьевую воду для населения (НДС не облагается)</t>
  </si>
  <si>
    <t>льготный тариф на водоотведение для населения (НДС не облагается)</t>
  </si>
  <si>
    <t xml:space="preserve">тариф на питьевую воду для населения (открытый водозабор), с учетом НДС </t>
  </si>
  <si>
    <t xml:space="preserve">льготный тариф на питьевую воду для населения (закрытый водозабор), с учетом НДС </t>
  </si>
  <si>
    <t xml:space="preserve">льготный тариф на водоотведение для населения , с учетом НДС </t>
  </si>
  <si>
    <t>АО «Вергуза» Новоталицкое с.п. Ивановский м.р.            (НДС не облагается)</t>
  </si>
  <si>
    <t>ООО «Кохомское» Богданихское с.п. Ивановский м.р.   (НДС не облагается)</t>
  </si>
  <si>
    <t xml:space="preserve">тариф на питьевую воду </t>
  </si>
  <si>
    <t xml:space="preserve">МУП "Приволжское ТЭП" - гарантирующий поставщик Рождественское сельское поселение д. Сараево (без учета НДС)  </t>
  </si>
  <si>
    <t>ОГКОУ «Вичугская коррекционная школа-интернат № 1» Сунженское с.п. (с учетом НДС)</t>
  </si>
  <si>
    <t>ООО «Фабрика «Красный Октябрь» Каменское г.п. (без учета НДС)</t>
  </si>
  <si>
    <t>Реквизиты постановлений Департамента, которыми утверждены тарифы</t>
  </si>
  <si>
    <t>тариф на питьевую воду(с. Худынское, д. Котово)</t>
  </si>
  <si>
    <t>тариф на питьевую воду (с.Тимирязево)</t>
  </si>
  <si>
    <t>тариф на питьевую воду (д. Запрудново)</t>
  </si>
  <si>
    <t>льготный тариф на питьевую воду для населения (д. Запрудново)</t>
  </si>
  <si>
    <t>тариф на питьевую воду (потребители мкр. Восточный п. Савино)</t>
  </si>
  <si>
    <t>тариф на питьевую воду                          (п. Савино для потр., указанных в примечании)</t>
  </si>
  <si>
    <t>льготный тариф на питьевую воду для населения (потребители мкр. Восточный п. Савино)</t>
  </si>
  <si>
    <t>тариф на питьевую воду (за исключением р. Красные Сосенки)</t>
  </si>
  <si>
    <t>льготный тариф на питьевую воду для населения (за исключением р. Красные Сосенки)  (с учетом НДС)</t>
  </si>
  <si>
    <t>тариф на водоотведение для населения (район Красные Сосенки) (с учетом НДС)</t>
  </si>
  <si>
    <t>ООО "Уют" Плесское городское поселение (НДС не облагается)</t>
  </si>
  <si>
    <t>ООО "РИАТ-Энерго" Приволжское городское поселение (без учета НДС)</t>
  </si>
  <si>
    <t xml:space="preserve">ФГБУ "ЦЖКУ" (без учета НДС)                       </t>
  </si>
  <si>
    <t>льготный тариф на водоотведение для населения, с учетом НДС</t>
  </si>
  <si>
    <t>льготный тариф на питьевую воду для населения, с учетом НДС</t>
  </si>
  <si>
    <t>ООО «Коммунальщик Ресурс» Озерновское с.п. Ивановский м.р. (Без учета НДС)</t>
  </si>
  <si>
    <t>тариф на питьевую воду (без учета НДС)</t>
  </si>
  <si>
    <t>тариф на водоотведение (НДС не облагается)</t>
  </si>
  <si>
    <t>льготный тариф на водоотведение (с учетом НДС)</t>
  </si>
  <si>
    <t>льготный тариф на питьевую воду (с учетом НДС)</t>
  </si>
  <si>
    <t>СПК им. XXI Партсъезда / СПК "Луч" (НДС не облагается)</t>
  </si>
  <si>
    <t>АО "Кинешемская прядильно-ткацкая фабрика" (без учета НДС)</t>
  </si>
  <si>
    <t>ООО "СпинЭф" (без учета НДС)</t>
  </si>
  <si>
    <t>тариф на водоотведение мкр. Томна, Озерки</t>
  </si>
  <si>
    <t>Кинешемский муниципальный район</t>
  </si>
  <si>
    <t>Ласкарихинское с.п.</t>
  </si>
  <si>
    <t xml:space="preserve">льготный тариф тариф на водоотведение для населения мкр. Поликор (с учетом НДС)                </t>
  </si>
  <si>
    <t>тариф на водоотведение (система ООО "ДХЗ-Иваново")</t>
  </si>
  <si>
    <t>тариф на водоотведение (система ООО "Спецмаш" мкр-н Молокозавод)</t>
  </si>
  <si>
    <t>льготный тариф на водоотведение для населения (система ООО "ДХЗ-Иваново")</t>
  </si>
  <si>
    <t>льготный тариф на водоотведение для населения (система ООО "Спецмаш" мкр-н Молокозавод)</t>
  </si>
  <si>
    <t>тариф на водоотведение (система ООО "Спецмаш" мкр-н Томна и Озерки)</t>
  </si>
  <si>
    <t>льготный тариф на водоотведение для населения (система ООО "Спецмаш" мкр-н Томна и Озерки)</t>
  </si>
  <si>
    <t>ООО "Спецмаш"                           (НДС не облагается)</t>
  </si>
  <si>
    <t>ООО ""МИП "Кинешма"                   (без учета НДС)</t>
  </si>
  <si>
    <t>ООО "ДХЗ Производство"               (без учета НДС)</t>
  </si>
  <si>
    <t>ООО "Приволжская коммуна"        (без учета НДС)</t>
  </si>
  <si>
    <t>Постановление Департамента энергетики и тарифов Ивановской области от 14.12.2018 № 236-к/5</t>
  </si>
  <si>
    <t xml:space="preserve">ООО "Аква-город" (НДС не облагается) </t>
  </si>
  <si>
    <t>Постановление Департамента энергетики и тарифов Ивановской области от 07.12.2018 № 235-к/5</t>
  </si>
  <si>
    <t>ООО «УК Индустриальный парк"Родники" Родниковский м.р. (без учета НДС)</t>
  </si>
  <si>
    <t>тариф на очистку сточных вод</t>
  </si>
  <si>
    <t>МУП ЖКХ Тейковского муниципального района (Новогоряновское сельское поселение) (НДС не облагается) с 01.03.2019</t>
  </si>
  <si>
    <t xml:space="preserve">ООО "Аква-баланс" (НДС не облагается) с 17.04.2019 </t>
  </si>
  <si>
    <t>МУП ЖКХ Фурмановского муниципального района (г. Фурманов, ул. Радищева, д.27)       (НДС не облагается) с 19.07.2019</t>
  </si>
  <si>
    <t>МУП ЖКХ "Тепловик" Лухское г.п. (НДС не облагается) с 11.10.2019</t>
  </si>
  <si>
    <t>МУП ЖКХ "Тепловик" Благовещенское с.п. (НДС не облагается) с 11.10.2019</t>
  </si>
  <si>
    <t>МУП ЖКХ "Тепловик" Порздневское с.п. (НДС не облагается) с 11.10.2019</t>
  </si>
  <si>
    <t>МУП ЖКХ "Тепловик" Рябовское с.п. (НДС не облагается) с 11.10.2019</t>
  </si>
  <si>
    <t>МУП ЖКХ "Тепловик" Тимирязевское с.п. (НДС не облагается) с 11.10.2019</t>
  </si>
  <si>
    <t>ООО "Исток" Новоталицкое с.п. (НДС не облагается) с 25.10.2019</t>
  </si>
  <si>
    <t>Тарифы 2020 года</t>
  </si>
  <si>
    <t>ООО "Объединенные коммунальные системы" (НДС не облагается) с 01.01.2020 вместо ООО "ВДК"</t>
  </si>
  <si>
    <t>МУП РМПО ЖКХ Ильинского муниципального района, Исаевское сельское поселение (НДС не облагается)</t>
  </si>
  <si>
    <t>МУП РМПО ЖКХ Ильинского муниципального района, Щениковское сельское поселение (НДС не облагается)</t>
  </si>
  <si>
    <t>с 01.01.2020</t>
  </si>
  <si>
    <t>с 01.07.2020</t>
  </si>
  <si>
    <t>ОАО "Аньковское", Аньковское сельское поселение (без учета НДС)</t>
  </si>
  <si>
    <t>МУП РМПО ЖКХ Ильинского муниципального района, Ивашевское сельское поселение (НДС не облагается) с 01.01.2020 вместо МУП "ЖКХ (Ивашево) Ильинского муниципального района"</t>
  </si>
  <si>
    <t>МУП РМПО ЖКХ Ильинского муниципального района, Аньковское сельское поселение (НДС не облагается) с 01.01.2020 вместо МУП "ЖКХ (Аньково) Ильинского муниципального района"</t>
  </si>
  <si>
    <t>МУП "Палехский туристский центр" Палехское г.п. (НДС не облагается) с 01.01.2020 вместо ООО "Палехские водопроводно-канализационные сети"</t>
  </si>
  <si>
    <t>МУП "Палехский туристский центр" Майдаковское с.п. (НДС не облагается) с 01.01.2020 вместо ООО "Палехские водопроводно-канализационные сети"</t>
  </si>
  <si>
    <t>МУП "Палехский туристский центр" Пановское с.п. (НДС не облагается) с 01.01.2020 вместо ООО "Палехские водопроводно-канализационные сети"</t>
  </si>
  <si>
    <t>МУП "Палехский туристский центр" Клетинское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</si>
  <si>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Раменское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</si>
  <si>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Тименское отделение Раменского с.п. (НДС не облагается) с 01.01.2020 вместо ООО "Палехские водопроводно-канализационные сети"</t>
  </si>
  <si>
    <t>МУП "Палехский туристский центр" Подолинское отделение Раменского с.п. (НДС не облагается) с 01.01.2020 вместо ООО "Палехские водопроводно-канализационные сети"</t>
  </si>
  <si>
    <t xml:space="preserve">АО "Водоканал" (без учета НДС) с 31.12.2019 </t>
  </si>
  <si>
    <t>МП "ЖКХ" (НДС не облагается) с 29.11.2019</t>
  </si>
  <si>
    <t>льготный тариф на питьевую воду для населения (с. Новоселки, д. Иваньково) (НДС не облагается)</t>
  </si>
  <si>
    <t>льготный тариф на питьевую воду для населения (с. Светиково, д. Данилово) (НДС не облагается)</t>
  </si>
  <si>
    <t>льготный тариф на питьевую воду для населения (с. Никольское, д. Яксаево) (НДС не облагается)</t>
  </si>
  <si>
    <t>льготный тариф на водоотведение для населения (с. Светиково, с. Никольское, д. Данилово, д. Иваньково)  (НДС не облагается)</t>
  </si>
  <si>
    <t>льготный тариф на питьевую воду для населения ( НДС не облагается)</t>
  </si>
  <si>
    <t>ОАО "Завод Темп"    (без учета НДС)</t>
  </si>
  <si>
    <t xml:space="preserve">МУП «Муниципальная управляющая компания» </t>
  </si>
  <si>
    <t>Пучежское городское поселение</t>
  </si>
  <si>
    <t>Затеихинское сельское поселение</t>
  </si>
  <si>
    <t>ООО "Илада" (с. Зарайское) (НДС не облагается)</t>
  </si>
  <si>
    <t>Илья -Высоковкое сельское поселение</t>
  </si>
  <si>
    <t>тариф на питьевую воду (д.  Губинская,  д. Лужинки, д. Кораблево)</t>
  </si>
  <si>
    <t>льготный тариф на питьевую воду для населения ( д. Губинская, д. Кораблево)</t>
  </si>
  <si>
    <t>тариф на водоотведение (д. Дубново, д. Кораблево)</t>
  </si>
  <si>
    <t>тариф на питьевую воду (д. Гремячево,  д. Смагино, д. Соловьево)</t>
  </si>
  <si>
    <t>льготный тариф на питьевую воду для населения (д. Гремячево,  д. Смагино, д. Соловьево)</t>
  </si>
  <si>
    <t>Мортковское сельское поселение</t>
  </si>
  <si>
    <t>ООО "Илада" (НДС не облагается)</t>
  </si>
  <si>
    <t>тариф на питьевую воду (с. Мортки, д. Дмитриево Большое, с. Кандаурово)</t>
  </si>
  <si>
    <t>СПК ПЗ "Ленинский путь"                        (без учета НДС)</t>
  </si>
  <si>
    <t xml:space="preserve">ОБСУСО "Боготский п/и"                    (без учета НДС)       </t>
  </si>
  <si>
    <t>ООО "Промэнергосеть"
( НДС не облагается)</t>
  </si>
  <si>
    <t>ООО "Контур-ВК"
(без учета НДС)</t>
  </si>
  <si>
    <t>ООО "Крайтекс-Ресурс"
(без учета НДС)</t>
  </si>
  <si>
    <t>ОАО "Строммашина"
(без учета НДС)</t>
  </si>
  <si>
    <t>МУПП "Кохмабытсервис" - гарантирующий поставщик
(без учета НДС)</t>
  </si>
  <si>
    <t>МП "Водоканал"  Лежневское г.п., с. Ухтохма
(НДС не облагается)</t>
  </si>
  <si>
    <t>МП "Водоканал"  Лежневское с.п., Шилыковское с.п.
(НДС не облагается)</t>
  </si>
  <si>
    <t>ООО "Тепловик"
(без учета НДС)</t>
  </si>
  <si>
    <t>ООО "Акватранс"
(НДС не облагается)</t>
  </si>
  <si>
    <t xml:space="preserve">ООО "Газпром трансгаз Нижний Новгород" Сабиновское с.п.
(без учета НДС)  </t>
  </si>
  <si>
    <t>МП "Водоканал"  Сабиновское с.п.
(НДС не облагается)</t>
  </si>
  <si>
    <t>МП "Водоканал"  с. Кукарино Сабиновское с.п. (с 01.01.2020)
(НДС не облагается)</t>
  </si>
  <si>
    <t>МУП "ЖКХ Шуйского муниципального района" д. Семейкино (Семейкинское с.п.) (НДС не облагается)</t>
  </si>
  <si>
    <t xml:space="preserve">МУП "ЖКХ Шуйского муниципального района" д. Качалово (Перемиловское с.п.) (НДС не облагается) </t>
  </si>
  <si>
    <t>АО "ПСК"</t>
  </si>
  <si>
    <t>МУП "Зеленый город" (НДС не облагается)</t>
  </si>
  <si>
    <t xml:space="preserve"> Балахонковское с.п. Ивановский м.р.  МУП «Комунальщик» (НДС не облагается)</t>
  </si>
  <si>
    <t>Беляницкое с.п. Ивановский м.р. МУП «Комунальщик» (НДС не облагается)</t>
  </si>
  <si>
    <t>Коляновское с.п. Ивановский м.р. МУП «Комунальщик» (НДС не облагается)</t>
  </si>
  <si>
    <t>Куликовское с.п. Ивановский м.р.   МУП «Комунальщик»  (НДС не облагается)</t>
  </si>
  <si>
    <t>Новоталицкое с.п. Ивановский м.р.  МУП «Комунальщик» (НДС не облагается)</t>
  </si>
  <si>
    <t>Подвязновское с.п. Ивановский м.р. МУП «Комунальщик» (НДС не облагается)</t>
  </si>
  <si>
    <t>Тимошихское с.п. Ивановский м.р.  МУП «Комунальщик» (НДС не облагается)</t>
  </si>
  <si>
    <t xml:space="preserve"> Чернореченское с.п. Ивановский м.р. МУП «Комунальщик» (НДС не облагается)</t>
  </si>
  <si>
    <t xml:space="preserve">ООО «Михалевское ЖКХ» Новоталицкое с.п. Ивановский м.р.   НДС не облагается </t>
  </si>
  <si>
    <t>ООО «Коммунальщик Ресурс" Богородское с.п. Ивановский м.р. (без учета НДС)</t>
  </si>
  <si>
    <t xml:space="preserve"> тариф на питьевую воду (д.Сорокино)</t>
  </si>
  <si>
    <t>тариф на питьевую воду (с.Рябово)</t>
  </si>
  <si>
    <t>льготный тариф для населения тариф на питьевую воду(с. Рябово)</t>
  </si>
  <si>
    <t>тариф на питьевую воду для населения(с. Худынское, д. Котово)</t>
  </si>
  <si>
    <t xml:space="preserve"> с 26.09.2018 МУП "Коммунальные системы" (НДС не облагается) / Октябрьское с.п. д. Гаврилково, д. Старостино/</t>
  </si>
  <si>
    <t>ООО «Палехская мануфактура» Палехское г.п. (НДС не облагается)</t>
  </si>
  <si>
    <t>ООО «Майдаковский завод» Майдаковское с.п. (без учета НДС)</t>
  </si>
  <si>
    <t>МУП ЖКХ Фурмановского муниципального района (НДС не облагается)</t>
  </si>
  <si>
    <t xml:space="preserve">тариф на водоотведение </t>
  </si>
  <si>
    <t>тариф на питьевую воду (д. Пеньки)</t>
  </si>
  <si>
    <t>льготный тариф на питьевую воду для населения (д. Пеньки)</t>
  </si>
  <si>
    <t>льготный тариф на питьевую воду для населения (с НДС)</t>
  </si>
  <si>
    <t>льготный тариф на водоотведение для населения (с НДС)</t>
  </si>
  <si>
    <t xml:space="preserve">МУП "Коммунальные системы" д. Чертовищи Сунженское с.п.  (НДС не облагается)  </t>
  </si>
  <si>
    <t>ООО "Прогресс" (НДС не облагается)</t>
  </si>
  <si>
    <t>ТНВ "ООО"Агромаркет и компания" (НДС не облагается)</t>
  </si>
  <si>
    <t>МУП "ВОЛГА" Заволжское городское поселение и д. Бредихино Междуреченского сельского поселения (с 13.01.2020) (НДС не облагается)</t>
  </si>
  <si>
    <t>тариф на питьевую воду (НДС не облагается)</t>
  </si>
  <si>
    <t>МУП "РСО" Междуреченское, Волжское, Дмитриевское, Сосневское сельские поселения (с 01.01.2020) (НДС не облагается)</t>
  </si>
  <si>
    <t>тариф на водоотведение для населения (НДС не облагается)</t>
  </si>
  <si>
    <t>МУП ЖКХ Тейковского муниципального района (НДС не облагается)</t>
  </si>
  <si>
    <t>льготный тариф на питьевую воду для населения (с. Новое Леушино) (НДС не облагается)</t>
  </si>
  <si>
    <t>льготный тариф на питьевую воду для населения с. Светлый (НДС не облагается)</t>
  </si>
  <si>
    <t>льготный тариф на водоотведение для населения (с. Новое Леушино) (НДС не облагается)</t>
  </si>
  <si>
    <t>льготный тариф на водоотведение для населения с. Светлый (НДС не облагается)</t>
  </si>
  <si>
    <t>МУП "Наволоки" (НДС не облагается)</t>
  </si>
  <si>
    <t xml:space="preserve">тариф на питьевую воду г. Кинешма        </t>
  </si>
  <si>
    <t xml:space="preserve">льготный тариф на питьевую воду для населения (с учетом НДС) г. Кинешма           </t>
  </si>
  <si>
    <t>АО "Савинский Водоканал" (д. Агрофенино) НДС не облагается</t>
  </si>
  <si>
    <t xml:space="preserve">АО "Водоканал" (без учета НДС) с 24.04.2020 </t>
  </si>
  <si>
    <t>льготный тариф на питьевую воду для населения (с учетом НДС) с. Октябрьский</t>
  </si>
  <si>
    <t>тариф на водоотведение (система ООО "РИС-Иваново") г. Кинешма</t>
  </si>
  <si>
    <t>льготный тариф на водоотведение для населения (система ООО "РИС-Иваново") г. Кинешма</t>
  </si>
  <si>
    <t>тариф на водоотведение (система ООО "РИС-Иваново") г. Кинешма, с. Первомайский, с. Октябрьский</t>
  </si>
  <si>
    <t>льготный тариф на водоотведение для населения (система ООО "РИС-Иваново") с. Первомайский, с. Октябрьский</t>
  </si>
  <si>
    <t>тариф на услуги по водоподготовке (НДС не облагается)</t>
  </si>
  <si>
    <t>АО "Водоканал" (без учета НДС) 
(с 01.01.2020)</t>
  </si>
  <si>
    <t>ООО "Авто Галерея"
( НДС не облагается)</t>
  </si>
  <si>
    <t>АО "Наволокское коммунальное хозяйство" с 22.05.2020 по 31.12.2020</t>
  </si>
  <si>
    <t>ООО "ИСток" (НДС не облагается) с 18.09.2020</t>
  </si>
  <si>
    <t>6.1.</t>
  </si>
  <si>
    <t>МУП "ЖКХ Шуйского муниципального района" (с.Васильевское) (НДС не облагается) с 18.09.2020</t>
  </si>
  <si>
    <t xml:space="preserve">льготный тариф на питьевую воду для населения (с учетом НДС) г.п. Наволоки   </t>
  </si>
  <si>
    <t>тариф на водоотведение г.п. Наволоки</t>
  </si>
  <si>
    <t xml:space="preserve">льготный тариф на водоотведение для населения (с учетом НДС)   г.п. Наволоки     </t>
  </si>
  <si>
    <t>с 01.12.2020</t>
  </si>
  <si>
    <t>АО "Водоканал" (без учета НДС) с 24.04.2020 , в г.п. Наволоки с 01.12.2020</t>
  </si>
  <si>
    <t>тариф на питьевую воду г. Кинешма, с. Первомайский, с. Октябрьский, г.п. Наволоки</t>
  </si>
  <si>
    <t>Постановление Департамента энергетики и тарифов Ивановской области от 27.11.2020 № 63-к/7</t>
  </si>
  <si>
    <t>ООО "Водно-канализационное хозяйство" (НДС не облагается) с 01.01.2020 по 01.12.2020 ООО "Источник" (НДС не облагается)</t>
  </si>
  <si>
    <t>Информация об утвержденных тарифах в сфере водоснабжения и водоотведения для  потребителей Ивановской области на 2021 год</t>
  </si>
  <si>
    <t>Тарифы 2021 года</t>
  </si>
  <si>
    <t>с                              01.01.2020</t>
  </si>
  <si>
    <t>с                  01.07.2020</t>
  </si>
  <si>
    <t>с                              01.01.2021</t>
  </si>
  <si>
    <t>с                  01.07.2021</t>
  </si>
  <si>
    <t>Постановление Департамента энергетики и тарифов Ивановской области от 16.12.2020 № 71-к/1</t>
  </si>
  <si>
    <t>Постановление Департамента энергетики и тарифов Ивановской области от 09.10.2020 № 45-к/3</t>
  </si>
  <si>
    <t>Постановление Департамента энергетики и тарифов Ивановской области от 16.12.2020 № 71-к/2</t>
  </si>
  <si>
    <t>МУП "Приволжское ТЭП" - гарантирующий поставщик Плесское городское поселение (без учета НДС)</t>
  </si>
  <si>
    <t xml:space="preserve">АО "Водоканал" Приволжское г.п. с 26.06.2020 </t>
  </si>
  <si>
    <t>МУП "ЖКХ (Ильинское) Ильинского муниципального района", с. Гари Ильинское городское поселение (НДС не облагается)</t>
  </si>
  <si>
    <t>МУП "ЖКХ (Ильинское) Ильинского муниципального района", Ильинское городское поселение (НДС не облагается)</t>
  </si>
  <si>
    <t>Постановление Департамента энергетики и тарифов Ивановской области от 29.12.2020 № 77-к/1</t>
  </si>
  <si>
    <t>МУП ЖКХ Фурмановского муниципального района, транспортировка сточных вод г. Фурманов (НДС не облагается)</t>
  </si>
  <si>
    <t>Постановление Департамента энергетики и тарифов Ивановской области от 29.12.2020 № 77-к/2</t>
  </si>
  <si>
    <t>Постановление Департамента энергетики и тарифов Ивановской области от 16.10.2020 № 48-к/1</t>
  </si>
  <si>
    <t>Постановление Департамента энергетики и тарифов Ивановской области от 23.10.2020 № 50-к/3</t>
  </si>
  <si>
    <t>Постановление Департамента энергетики и тарифов Ивановской области от 23.10.2020 № 50-к/5</t>
  </si>
  <si>
    <t>Постановление Департамента энергетики и тарифов Ивановской области от 09.11.2020 № 53-к/1</t>
  </si>
  <si>
    <t>Постановление Департамента энергетики и тарифов Ивановской области от 09.12.2020 № 68-к/3</t>
  </si>
  <si>
    <t>Постановление Департамента энергетики и тарифов Ивановской области от 13.11.2020 № 55-к/2</t>
  </si>
  <si>
    <t>Постановление Департамента энергетики и тарифов Ивановской области от 13.11.2020 № 55-к/1</t>
  </si>
  <si>
    <t>МУП "ЖКХ Талицкий", с. Талицы (НДС не облагается)</t>
  </si>
  <si>
    <t>МУП "ЖКХ Талицкий", с. Мугреевский (НДС не облагается) с 13.03.2019</t>
  </si>
  <si>
    <t>Постановление Департамента энергетики и тарифов Ивановской области от 18.12.2020 № 73-к/2</t>
  </si>
  <si>
    <t>Постановление Департамента энергетики и тарифов Ивановской области от 04.12.2020 № 68-к/9</t>
  </si>
  <si>
    <t>Постановление Департамента энергетики и тарифов Ивановской области от 04.12.2020 № 66-к/5</t>
  </si>
  <si>
    <t>Постановление Департамента энергетики и тарифов Ивановской области от 09.12.2020 № 68-к/6</t>
  </si>
  <si>
    <t>Постановление Департамента энергетики и тарифов Ивановской области от 09.12.2020 № 68-к/5</t>
  </si>
  <si>
    <t>Постановление Департамента энергетики и тарифов Ивановской области от 16.12.2020 № 71-к/11</t>
  </si>
  <si>
    <t>Постановление Департамента энергетики и тарифов Ивановской области от 16.12.2020 № 71-к/10</t>
  </si>
  <si>
    <t>МУП "Сервис-центр г. Приволжска" (НДС не облагается)</t>
  </si>
  <si>
    <t>Постановление Департамента энергетики и тарифов Ивановской области от 27.11.2020 № 63-к/5</t>
  </si>
  <si>
    <t>Постановление Департамента энергетики и тарифов Ивановской области от 23.10.2020 № 50-к/7</t>
  </si>
  <si>
    <t>Постановление Департамента энергетики и тарифов Ивановской области от 23.10.2020 № 50-к/9</t>
  </si>
  <si>
    <t>Постановление Департамента энергетики и тарифов Ивановской области от 27.11.2020 № 63-к/4</t>
  </si>
  <si>
    <t>Постановление Департамента энергетики и тарифов Ивановской области от 27.11.2020 № 63-к/3</t>
  </si>
  <si>
    <t>Постановление Департамента энергетики и тарифов Ивановской области от 27.11.2020 № 63-к/9</t>
  </si>
  <si>
    <t>Постановление Департамента энергетики и тарифов Ивановской области от 16.12.2020 № 71-к/6</t>
  </si>
  <si>
    <t>Постановление Департамента энергетики и тарифов Ивановской области от 20.11.2020 № 59-к/1</t>
  </si>
  <si>
    <t>Постановление Департамента энергетики и тарифов Ивановской области от 20.11.2020 № 59-к/3</t>
  </si>
  <si>
    <t>Постановление Департамента энергетики и тарифов Ивановской области от 28.12.2020 № 76-к/1</t>
  </si>
  <si>
    <t>МУП Кинешемского муниципального района "Сириус" (без учета НДС) с 01.01.2021 НДС не облагается</t>
  </si>
  <si>
    <t>МУП Кинешемского муниципально района "Сириус" (без учета НДС) с 01.01.2021 НДС не облагается</t>
  </si>
  <si>
    <t>ООО "ТеплокоммунСервис"                        (без учета НДС) с 01.01.2020 МУП Кинешемского муниципального района "Сириус" (без учета НДС) с 01.01.2021 НДС не облагается</t>
  </si>
  <si>
    <t>Постановление Департамента энергетики и тарифов Ивановской области от 09.11.2020 № 53-к/3</t>
  </si>
  <si>
    <t>Постановление Департамента энергетики и тарифов Ивановской области от 25.11.2020 № 61-к/1</t>
  </si>
  <si>
    <t>льготный тариф на питьевую воду для населения (с учетом НДС) г. Кинешма</t>
  </si>
  <si>
    <t>льготный тариф на питьевую воду для населения (с учетом НДС) с. Первомайский</t>
  </si>
  <si>
    <t>Постановление Департамента энергетики и тарифов Ивановской области от 09.11.2020 № 53-к/7</t>
  </si>
  <si>
    <t>ООО "ЭКОСТОК" (НДС не облагается) с 07.09.2018</t>
  </si>
  <si>
    <t>Постановление Департамента энергетики и тарифов Ивановской области от 20.11.2020 № 59-к/4</t>
  </si>
  <si>
    <t>Постановление Департамента энергетики и тарифов Ивановской области от 29.12.2020 № 77-к/3</t>
  </si>
  <si>
    <t>Постановление Департамента энергетики и тарифов Ивановской области от  23.10.2020 № 50-к/1</t>
  </si>
  <si>
    <t>Постановление Департамента энергетики и тарифов Ивановской области от 04.12.2020 г. № 66-к/9</t>
  </si>
  <si>
    <t>Постановление Департамента энергетики и тарифов Ивановской области от 04.12.2020 г. № 66-к/7</t>
  </si>
  <si>
    <t>Постановление Департамента энергетики и тарифов Ивановской области от 04.12.2020 г. № 66-к/8</t>
  </si>
  <si>
    <t>Постановление Департамента энергетики и тарифов Ивановской области от 27.11.2020 № 63-к/1</t>
  </si>
  <si>
    <t>Постановление Департамента энергетики и тарифов Ивановской области от 04.12.2020 № 66-к/4</t>
  </si>
  <si>
    <t>Постановление Департамента энергетики и тарифов Ивановской области от 22.11.2019 № 50-к/2</t>
  </si>
  <si>
    <t>тариф на водоснабжение</t>
  </si>
  <si>
    <t>Постановление Департамента энергетики и тарифов Ивановской области от 20.12.2019 № 59-к/1</t>
  </si>
  <si>
    <t>Постановление Департамента энергетики и тарифов Ивановской области от 22.05.2020 № 18-к/1</t>
  </si>
  <si>
    <t>Постановление Департамента энергетики и тарифов Ивановской области от 09.10.2020 № 45-к/6</t>
  </si>
  <si>
    <t>c 01.01.2020 МУП "Подозерское ЖКХ" (НДС не облагается)</t>
  </si>
  <si>
    <t>тариф на питьевую воду                      (с. Подозерский, д. Коромыслово)</t>
  </si>
  <si>
    <t>тариф на водоотведение (с. Подозерский)</t>
  </si>
  <si>
    <t>льготный тариф для населения на водоотведение (с. Подозерский)</t>
  </si>
  <si>
    <t>Постановление Департамента энергетики и тарифов Ивановской области от 09.10.2020 № 45-к/5</t>
  </si>
  <si>
    <t xml:space="preserve"> с 01.01.2020 МУП "Пестяковское ЖКХ"(потребители д.Неверова-Слобода)  (НДС не облагается)</t>
  </si>
  <si>
    <t>с 01.01.2020 МУП "Пестяковское ЖКХ"(потребители д. Галашево, д. Вербино, д. Филята, д. Шалаево,с. Беклемищи, с. Сезух) (НДС не облагается)</t>
  </si>
  <si>
    <t>Постановление Департамента энергетики и тарифов Ивановской области от 02.12.2020 № 65-к/1</t>
  </si>
  <si>
    <t xml:space="preserve"> с 01.01.2020 МУП "Пестяковское ЖКХ"(потребители с. Нижний Ландех) (НДС не облагается)</t>
  </si>
  <si>
    <t>с 01.01.2020 МУП "Пестяковское ЖКХ" Пестяковское г.п. и с.п.                                 (НДС не облагается)</t>
  </si>
  <si>
    <t>Постановление Департамента энергетики и тарифов Ивановской области от 13.12.2019 № 56-к/1</t>
  </si>
  <si>
    <t xml:space="preserve"> ООО "Яковлевская текстильная мануфактура" (без учета НДС) </t>
  </si>
  <si>
    <t xml:space="preserve"> ООО "Яковлевская текстильная мануфактура" до 17.09.2020                    (без учета НДС) </t>
  </si>
  <si>
    <t>МП "Водоканал"  с. Новые горки (с 01.01.2021)
(НДС не облагается)</t>
  </si>
  <si>
    <t xml:space="preserve">льготный тариф на питьевую воду для населения (с учетом НДС)  </t>
  </si>
  <si>
    <t>Постановление Департамента энергетики и тарифов Ивановской области от 16.12.2020 № 71-к/7</t>
  </si>
  <si>
    <t>Постановление Департамента энергетики и тарифов Ивановской области от 18.12.2020 № 73-к/4</t>
  </si>
  <si>
    <t>c  07.02.2020 МУП "Юрьевецкое ЖКХ" (НДС не облагается)</t>
  </si>
  <si>
    <t>Постановление Департамента энергетики и тарифов Ивановской области от 09.10.2020 № 45-к/1</t>
  </si>
  <si>
    <t>Постановление Департамента энергетики и тарифов Ивановской области от 09.10.2020 № 45-к/2</t>
  </si>
  <si>
    <t>Постановление Департамента энергетики и тарифов Ивановской области от 16.10.2020 № 48-к/6</t>
  </si>
  <si>
    <t xml:space="preserve">Постановление Департамента энергетики и тарифов Ивановской области от 20.11.2020 № 59-к/6 </t>
  </si>
  <si>
    <t xml:space="preserve">Постановление Департамента энергетики и тарифов Ивановской области от 16.12.2020 № 71-к/5 </t>
  </si>
  <si>
    <t>Постановление Департамента энергетики и тарифов Ивановской области от 16.12.2020 № 71-к/12</t>
  </si>
  <si>
    <t>Постановление Департамента энергетики и тарифов Ивановской области от 16.12.2020 № 71-к/4</t>
  </si>
  <si>
    <t>Постановление Департамента энергетики и тарифов Ивановской области от 04.12.2020 № 66-к/1</t>
  </si>
  <si>
    <t>Постановление Департамента энергетики и тарифов Ивановской области от 02.10.2020 № 44-к/5</t>
  </si>
  <si>
    <t>Постановление Департамента энергетики и тарифов Ивановской области от 09.11.2020 № 53-к/6</t>
  </si>
  <si>
    <t xml:space="preserve">Постановление Департамента энергетики и тарифов Ивановской области от 16.10.2020 № 48-к/3 </t>
  </si>
  <si>
    <t>Постановление Департамента энергетики и тарифов Ивановской области от 25.11.2020 № 61-к/3</t>
  </si>
  <si>
    <t>Постановление Департамента энергетики и тарифов Ивановской области от 16.12.2020 № 71-к/9</t>
  </si>
  <si>
    <t>Постановление Департамента энергетики и тарифов Ивановской области от 25.12.2020 № 75-к/4</t>
  </si>
  <si>
    <t>Постановление Департамента энергетики и тарифов Ивановской области от 25.11.2020 № 61-к/4</t>
  </si>
  <si>
    <t>Постановление Департамента энергетики и тарифов Ивановской области от 09.12.2020 № 68-к/7</t>
  </si>
  <si>
    <r>
      <t xml:space="preserve">МУП "ЖКХ Шуйского муниципального района" д. Харитоно (Остаповское с.п.) (НДС не облагается) </t>
    </r>
    <r>
      <rPr>
        <b/>
        <sz val="11"/>
        <rFont val="Times New Roman"/>
        <family val="1"/>
        <charset val="204"/>
      </rPr>
      <t>с 13.07.2018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</si>
  <si>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24.08.2018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</si>
  <si>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24.08.2018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</si>
  <si>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01.01.2019</t>
    </r>
  </si>
  <si>
    <r>
      <t xml:space="preserve">льготный тариф на питьевую воду для населения
</t>
    </r>
    <r>
      <rPr>
        <b/>
        <sz val="11"/>
        <rFont val="Times New Roman"/>
        <family val="1"/>
        <charset val="204"/>
      </rPr>
      <t>с 01.01.2019</t>
    </r>
  </si>
  <si>
    <r>
      <t xml:space="preserve">тариф на питьевую воду
</t>
    </r>
    <r>
      <rPr>
        <b/>
        <sz val="11"/>
        <rFont val="Times New Roman"/>
        <family val="1"/>
        <charset val="204"/>
      </rPr>
      <t>с 01.01.2020</t>
    </r>
  </si>
  <si>
    <r>
      <t xml:space="preserve">льготный тариф на питьевую воду </t>
    </r>
    <r>
      <rPr>
        <b/>
        <sz val="11"/>
        <rFont val="Times New Roman"/>
        <family val="1"/>
        <charset val="204"/>
      </rPr>
      <t>с 01.01.2021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</si>
  <si>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тариф на водоотведение
</t>
    </r>
    <r>
      <rPr>
        <b/>
        <sz val="11"/>
        <rFont val="Times New Roman"/>
        <family val="1"/>
        <charset val="204"/>
      </rPr>
      <t xml:space="preserve"> с 24.08.2018</t>
    </r>
  </si>
  <si>
    <r>
      <t xml:space="preserve">льготный тариф на водоотведение
</t>
    </r>
    <r>
      <rPr>
        <b/>
        <sz val="11"/>
        <rFont val="Times New Roman"/>
        <family val="1"/>
        <charset val="204"/>
      </rPr>
      <t xml:space="preserve"> с 24.08.2019</t>
    </r>
    <r>
      <rPr>
        <sz val="11"/>
        <color theme="1"/>
        <rFont val="Calibri"/>
        <family val="2"/>
        <charset val="204"/>
        <scheme val="minor"/>
      </rPr>
      <t/>
    </r>
  </si>
  <si>
    <r>
      <t>МУП "ЖКХ Шуйского муниципального района" Афанасьевское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</si>
  <si>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Введенское с.п.  (НДС не облагается) </t>
    </r>
    <r>
      <rPr>
        <b/>
        <sz val="11"/>
        <rFont val="Times New Roman"/>
        <family val="1"/>
        <charset val="204"/>
      </rPr>
      <t>(с 01.01.2020)</t>
    </r>
  </si>
  <si>
    <t xml:space="preserve">льготный тариф на питьевую воду (с. Сергеево) </t>
  </si>
  <si>
    <t>тариф на питьевую воду (с. Сергеево)</t>
  </si>
  <si>
    <r>
      <t>МУП "ЖКХ Шуйского муниципального района" Перемиловское с.п. (НДС не облагается)</t>
    </r>
    <r>
      <rPr>
        <b/>
        <sz val="11"/>
        <rFont val="Times New Roman"/>
        <family val="1"/>
        <charset val="204"/>
      </rPr>
      <t xml:space="preserve"> (с 01.01.2020)</t>
    </r>
  </si>
  <si>
    <r>
      <t xml:space="preserve">МУП "ЖКХ Шуйского муниципального района" Остаповское с.п.  (НДС не облагается) </t>
    </r>
    <r>
      <rPr>
        <b/>
        <sz val="11"/>
        <rFont val="Times New Roman"/>
        <family val="1"/>
        <charset val="204"/>
      </rPr>
      <t xml:space="preserve"> (с 01.01.2020)</t>
    </r>
  </si>
  <si>
    <t xml:space="preserve">Постановление Департамента энергетики и тарифов Ивановской области от 09.12.2020 № 68-к/1 </t>
  </si>
  <si>
    <t>ООО «Энергетик» Родниковское г.п. Родниковский м.р. мкр. Агросервис (НДС не облагается)</t>
  </si>
  <si>
    <t>ООО «Энергетик» Каминское с.п. Родниковский м.р. (НДС не облагается)</t>
  </si>
  <si>
    <t>ООО «Энергетик» с. Болотново, д. Малышево, с. Мелечкино Парское с.п. Родниковский м.р.(НДС не облагается)</t>
  </si>
  <si>
    <t>ООО «Энергетик» с. Парское, с. Сосновец, д. Хрипелово Парское с.п. Родниковский м.р. (НДС не облагается)</t>
  </si>
  <si>
    <t>ООО «Энергетик» с. Пригородное, д. Мальчиха, п. Постнинский, с. Деревеньки Филисовское с.п. Родниковский м.р. (НДС не облагается)</t>
  </si>
  <si>
    <t>ООО «Энергетик» с. Филисово Филисовское с.п. Родниковский м.р. (НДС не облагается)</t>
  </si>
  <si>
    <t>тариф на питьевую воду для населения, НДС не облагается</t>
  </si>
  <si>
    <t>льготный тариф на питьевую воду для населения,НДС не облагается</t>
  </si>
  <si>
    <t>льготный тариф на водоотведение для населения,НДС не облагается</t>
  </si>
  <si>
    <t>льготный тариф на питьевую воду для населения, НДС не облагается</t>
  </si>
  <si>
    <t>льготный тариф на водоотведение для населения, НДС не облагается</t>
  </si>
  <si>
    <t>льготный тариф для населения на водоотведение, НДС не облагается</t>
  </si>
  <si>
    <t>Постановление Департамента энергетики и тарифов Ивановской области от 16.10.2020 № 48-к/5</t>
  </si>
  <si>
    <t>Постановление Департамента энергетики и тарифов Ивановской области от 02.10.2020 № 44-к/2, остановление Департамента энергетики и тарифов Ивановской области от 25.12.2020 № 75-к/1</t>
  </si>
  <si>
    <t>Постановление Департамента энергетики и тарифов Ивановской области от 18.12.2020 № 73-к/6</t>
  </si>
  <si>
    <t>Постановление Департамента энергетики и тарифов Ивановской области от 04.12.2019 № 53-к/9 (в ред. Постановления Департамента энергетики и тарифов Ивановской области от 22.05.2020 № 18-к/2)</t>
  </si>
  <si>
    <t>Постановление Департамента энергетики и тарифов Ивановской области от 28.02.2020 № 7-к/2</t>
  </si>
  <si>
    <t>Постановление Департамента энергетики и тарифов Ивановской области от 02.10.2020 № 44-к/4 (в ред. постановления Департамента энергетики и тарифов Ивановской области от 25.12.2020 № 75-к/1)</t>
  </si>
  <si>
    <t>тариф на питьевую воду (с. Благовещенье, д.Слободки)</t>
  </si>
  <si>
    <t>льготный тариф на питьевую воду для населения (с. Благовещенье, д.Слободки)</t>
  </si>
  <si>
    <t>Постановление Департамента энергетики и тарифов Ивановской обл. от 09.12.2020 № 68-к/12</t>
  </si>
  <si>
    <t>тариф на питьевую воду (д.Косиково, д.Токарево)</t>
  </si>
  <si>
    <t xml:space="preserve">Администрация Верхнеландеховского муниципального района управление муниципального хозяйства Верхнеландеховское городское поселение  (НДС не облагается) </t>
  </si>
  <si>
    <t>Постановление Департамента энергетики и тарифов Ивановской обл. от 09.11.2020 № 53-к/4</t>
  </si>
  <si>
    <t>МУП "Комсервис" (НДС не облагается) Старовичугское г.п.  / ул. Северная</t>
  </si>
  <si>
    <t xml:space="preserve">Постановление Департамента энергетики и тарифов Ивановской обл. от 04.12.2020 № 66-к/2 </t>
  </si>
  <si>
    <t>ООО "СТОК" (без учета НДС)</t>
  </si>
  <si>
    <t>Постановление Департамента энергетики и тарифов Ивановской обл. от 11.12.2020 № 69-к/1</t>
  </si>
  <si>
    <t xml:space="preserve">МУП "Коммунальные системы" Каменское г.п., Сунженское с.п.  (НДС не облагается) </t>
  </si>
  <si>
    <t xml:space="preserve">МУП "Коммунальные системы" Новописцовское г.п.  (НДС не облагается) </t>
  </si>
  <si>
    <t>Постановление Департамента энергетики и тарифов Ивановской обл. от 11.12.2020 № 69-к/2</t>
  </si>
  <si>
    <t>Постановление Департамента энергетики и тарифов Ивановской обл. от 20.11.2020 № 59-к/8</t>
  </si>
  <si>
    <t>льготный тариф на питьевую воду для населения       (п. Савино для потр., указанных в примечании)</t>
  </si>
  <si>
    <t>тариф на водоотведение (потребители мкр. Восточный п. Савино)</t>
  </si>
  <si>
    <t>льготный тариф на водоотведение для населения (потребители мкр. Восточный п. Савино)</t>
  </si>
  <si>
    <t xml:space="preserve">АО "Савинский водоканал" Савинское городское поселение  (НДС не облагается) </t>
  </si>
  <si>
    <t>АО "Савинский Водоканал" Савинское городское поселение, Архиповское и Савинское с.п (НДС не облагается).</t>
  </si>
  <si>
    <t>тариф на питьевую воду (д. Поломы)</t>
  </si>
  <si>
    <t>льготный тариф на питьевую воду для населения (д. Поломы)</t>
  </si>
  <si>
    <t xml:space="preserve">АО "Савинский водоканал" Савинское сельское поселение (НДС не облагается) </t>
  </si>
  <si>
    <t>Постановление Департамента энергетики и тарифов Ивановской обл. от 13.11.2020 № 55-к/3</t>
  </si>
  <si>
    <t xml:space="preserve">МУТПП "Альтернатива-2" Воскресенское с.п. (НДС не облагается) </t>
  </si>
  <si>
    <t>тариф на питьевую воду (д. Горячево)</t>
  </si>
  <si>
    <t>льготный тариф на питьевую воду для населения (д. Горячево)</t>
  </si>
  <si>
    <t>тариф на питьевую воду (д. Панино)</t>
  </si>
  <si>
    <t>льготный тариф на питьевую воду для населения  (д. Панино)</t>
  </si>
  <si>
    <t>МУТПП "Альтернатива-2" Горячевское с.п.  (НДС не облагается)</t>
  </si>
  <si>
    <t>МУТПП "Альтернатива-2" (д. Панфилово) с 28.02.2020 ранее АО "Савинский Водоканал" (НДС не облагается)</t>
  </si>
  <si>
    <t xml:space="preserve">Администрация Верхнеландеховского муниципального района  (НДС не облагается) с 01.01.2021  вместо ООО "Жилищно-эксплуатационная контора" </t>
  </si>
  <si>
    <t>тариф на питьевую воду                               (пос Верхний Ландех)</t>
  </si>
  <si>
    <t>тариф на питьевую воду для населения   (пос Верхний Ландех)</t>
  </si>
  <si>
    <t>льготный тариф на водоотведение для населения   (пос Верхний Ландех)</t>
  </si>
  <si>
    <t>тариф на водоотведение                         (пос Верхний Ландех)</t>
  </si>
  <si>
    <t xml:space="preserve">МУП "Сервис Плюс"  Каменское г.п. (НДС не облагается) </t>
  </si>
  <si>
    <t xml:space="preserve">МУП "Сервис Плюс" Новописцовское г.п. (НДС не облагается) </t>
  </si>
  <si>
    <t>Постановлению Департамента энергетики и тарифов Ивановской области от 25.09.2020 № 42-к/2</t>
  </si>
  <si>
    <t>Постановлению Департамента энергетики и тарифов Ивановской области от 25.09.2020 № 42-к/1</t>
  </si>
  <si>
    <t>Постановление Департамента энергетики и тарифов Ивановской области от 22.11.2019 № 50-к/1</t>
  </si>
  <si>
    <t>Постановление Департамента энергетики и тарифов Ивановской области от 11.06.2020 № 21-к/1</t>
  </si>
  <si>
    <t>Постановление Департамента энергетики и тарифов Ивановской области от 04.12.2020 № 66-к/10</t>
  </si>
  <si>
    <t xml:space="preserve">ООО «АНТУРИУМ»                                     (без учета НДС)                                    </t>
  </si>
  <si>
    <t>ОАО ХБК "Шуйские ситцы"                    (без учета НДС)</t>
  </si>
  <si>
    <t>ООО "ШуяПромЭнерго"                           (без учета НДС)</t>
  </si>
  <si>
    <t>Постановление Департамента энергетики и тарифов Ивановской области от 13.12.2019 № 56-к/6</t>
  </si>
  <si>
    <t xml:space="preserve">ООО "АНТАРЕС" (НДС не облагается) </t>
  </si>
  <si>
    <t xml:space="preserve">МУП "ЖКХ Шуйского муниципального района" д. Клочково (Остаповское с.п.) (НДС не облагается) </t>
  </si>
  <si>
    <r>
      <t>МУП "ЖКХ Шуйского муниципального района" д. Михайлово Васильевское с.п.) (НДС не облагается)</t>
    </r>
    <r>
      <rPr>
        <b/>
        <sz val="11"/>
        <rFont val="Times New Roman"/>
        <family val="1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/>
    </r>
  </si>
  <si>
    <t>МУП "Приволжское ТЭП" - гарантирующий поставщик Приволжское городское поселение с 05.03.2021 НДС не облагается</t>
  </si>
  <si>
    <t>Постановление Департамента энергетики и тарифов Ивановской области от 05.03.2021 № 10-к/1</t>
  </si>
  <si>
    <t xml:space="preserve">льготный тариф на питьевую воду для населения (с. Ингарь)                                        </t>
  </si>
  <si>
    <t>льготный тариф на питьевую воду (с. Толпыгино и прочие населенные пуекты)</t>
  </si>
  <si>
    <t xml:space="preserve">льготный тариф для населения  на водоотведение                 </t>
  </si>
  <si>
    <t xml:space="preserve"> льготный тариф на питьевую воду для населения                                          (с. Новое)</t>
  </si>
  <si>
    <t xml:space="preserve">льготный тариф на питьевую воду для населения (прочие нас.пункты)                                    </t>
  </si>
  <si>
    <t xml:space="preserve">льготный тариф на водоотведение для населения (с. Новое)                   </t>
  </si>
  <si>
    <t xml:space="preserve">льготный тариф на водоотведение для населения (прочие нас. пункты)                   </t>
  </si>
  <si>
    <t>МУП "Приволжское ТЭП" - гарантирующий поставщик Плесское городское поселение с 05.03.2021 НДС не облагается</t>
  </si>
  <si>
    <t>МУП "Приволжское ТЭП" - гарантирующий поставщик Ингарское сельское поселение с 05.03.2021 НДС не облагается</t>
  </si>
  <si>
    <t>МУП "Приволжское ТЭП" - гарантирующий поставщик Новское сельское поселение с 05.03.2021 НДС не облагается</t>
  </si>
  <si>
    <t>МУП "Приволжское ТЭП" - гарантирующий поставщик Рождественское сельское поселение с 05.03.2021 НДС не облагается</t>
  </si>
  <si>
    <t>льготный тариф на питьевую воду для населения (с Учетом НДС)</t>
  </si>
  <si>
    <t>тариф на водоотведение ул. Ташкентская</t>
  </si>
  <si>
    <t>МУП "Приволжское ТЭП" - гарантирующий поставщик Рождественское сельское поселение д. Сараево с 05.03.2021 НДС не облагается</t>
  </si>
  <si>
    <t>льготный тариф на водоотведение для населения ул. Ташкентская</t>
  </si>
  <si>
    <t>МУП "Пучежская сетевая компания"  (д. Затеиха) (НДС не облагается) с 01.01.2020  до 25.02.2021</t>
  </si>
  <si>
    <t>ООО "Илада" (с. Затеиха) (без учета НДС) с 26.02.2021</t>
  </si>
  <si>
    <t>Постановление Департамента энергетики и тарифов Ивановской области от 26.02.2021 № 9-к/1</t>
  </si>
  <si>
    <t>МУП "Пучежская сетевая компания"   (НДС не облагается) с 01.01.2020 (НДС не облагается) до 25.02.2021</t>
  </si>
  <si>
    <t>ООО "Илада" (без учета НДС) с 26.02.2021</t>
  </si>
  <si>
    <t>льготный тариф на питьевую воду для населения (с. Илья-Высоково, д. Дубново) (с учетом НДС)</t>
  </si>
  <si>
    <t>льготный тариф на водоотведение для населения (с. Илья-Высоково) (с учетом НДС)</t>
  </si>
  <si>
    <t>льготный тариф на питьевую воду для населения ( д. Губинская, д. Кораблево) (с учетом НДС)</t>
  </si>
  <si>
    <t>льготный тариф на питьевую воду для населения (с. Лужинки) (с учетом НДС)</t>
  </si>
  <si>
    <t>льготный тариф на водоотведение для населения (д. Дубново) (с учетом НДС)</t>
  </si>
  <si>
    <t>льготный тариф на водоотведение для населения (д. Кораблево) (с учетом НДС)</t>
  </si>
  <si>
    <t>ООО "Илада" (без учета НДС) с 16.02.2021</t>
  </si>
  <si>
    <t>Постановление Департамента энергетики и тарифов Ивановской области от 16.02.2021 № 6-к/1</t>
  </si>
  <si>
    <t>МУП "Пучежская сетевая компания"   (НДС не облагается) с 01.01.2020 (НДС не облагается) до 15.02..2021</t>
  </si>
  <si>
    <t>льготный тариф на питьевую воду для населения (с. Мортки, д. Дмитриево Большое) (с учетом НДС)</t>
  </si>
  <si>
    <t>льготный тариф на питьевую воду для населения (с. Кандаурово) (с учетом НДС)</t>
  </si>
  <si>
    <t>льготный тариф на водоотведение для населения (д. Дмитриево Большое) (с учетом НДС)</t>
  </si>
  <si>
    <t>ООО "ИнвестЖилСтрой" (НДС не облагается) 
с 05.02.2021</t>
  </si>
  <si>
    <t>тариф на питьевую воду (подъем воды)</t>
  </si>
  <si>
    <t>Постановление Департамента энергетики и тарифов Ивановской области от 05.02.2021 № 5-к/2</t>
  </si>
  <si>
    <t>МУП «МПО ЖКХ»
(без учета НДС)                                                с 07.02.2020 до 04.02.2021</t>
  </si>
  <si>
    <t>МУП «МПО ЖКХ»
(НДС не облагается)                                                с 05.02.2021</t>
  </si>
  <si>
    <t>тариф на питьевую воду (район Красные Сосенки) (с 05.02.2021 НДС не облагается)</t>
  </si>
  <si>
    <t>Постановление Департамента энергетики и тарифов Ивановской области от 05.02.2021 № 5-к/1</t>
  </si>
  <si>
    <t>льготный тариф на питьевую воду для населения (район Красные Сосенки)</t>
  </si>
  <si>
    <r>
      <t>АО "Савинский водоканал" Савинское сельское поселение (с. Антилохово</t>
    </r>
    <r>
      <rPr>
        <sz val="11"/>
        <rFont val="Times New Roman"/>
        <family val="1"/>
        <charset val="204"/>
      </rPr>
      <t xml:space="preserve">),       ( НДС не облагается) </t>
    </r>
  </si>
  <si>
    <t xml:space="preserve"> ООО "Водосеть"                                           (НДС не облагается)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</si>
</sst>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0.0"/>
    <numFmt numFmtId="165" formatCode="#,##0.0"/>
    <numFmt numFmtId="166" formatCode="#,##0.000"/>
    <numFmt numFmtId="167" formatCode="&quot;р.&quot;#,##0.00_);\(&quot;р.&quot;#,##0.00\)"/>
    <numFmt numFmtId="168" formatCode="_(* #,##0_);_(* \(#,##0\);_(* &quot;-&quot;_);_(@_)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_-* #,##0_-;\-* #,##0_-;_-* &quot;-&quot;_-;_-@_-"/>
    <numFmt numFmtId="172" formatCode="_-* #,##0.00_-;\-* #,##0.00_-;_-* &quot;-&quot;??_-;_-@_-"/>
    <numFmt numFmtId="173" formatCode="&quot;$&quot;#,##0_);[Red]\(&quot;$&quot;#,##0\)"/>
    <numFmt numFmtId="174" formatCode="General_)"/>
    <numFmt numFmtId="175" formatCode="_-* #,##0.00[$€-1]_-;\-* #,##0.00[$€-1]_-;_-* &quot;-&quot;??[$€-1]_-"/>
    <numFmt numFmtId="176" formatCode="#\."/>
    <numFmt numFmtId="177" formatCode="#.##0\.00"/>
    <numFmt numFmtId="178" formatCode="#\.00"/>
    <numFmt numFmtId="179" formatCode="\$#\.00"/>
    <numFmt numFmtId="180" formatCode="%#\.00"/>
    <numFmt numFmtId="181" formatCode="0.0%"/>
    <numFmt numFmtId="182" formatCode="0.0%_);\(0.0%\)"/>
    <numFmt numFmtId="183" formatCode="#,##0_);[Red]\(#,##0\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\$#,##0\ ;\(\$#,##0\)"/>
    <numFmt numFmtId="187" formatCode="#,##0_);[Blue]\(#,##0\)"/>
    <numFmt numFmtId="188" formatCode="_-* #,##0_đ_._-;\-* #,##0_đ_._-;_-* &quot;-&quot;_đ_._-;_-@_-"/>
    <numFmt numFmtId="189" formatCode="_-* #,##0.00_đ_._-;\-* #,##0.00_đ_._-;_-* &quot;-&quot;??_đ_._-;_-@_-"/>
    <numFmt numFmtId="190" formatCode="_-* #,##0\ _р_._-;\-* #,##0\ _р_._-;_-* &quot;-&quot;\ _р_._-;_-@_-"/>
    <numFmt numFmtId="191" formatCode="_-* #,##0.00\ _р_._-;\-* #,##0.00\ _р_._-;_-* &quot;-&quot;??\ _р_._-;_-@_-"/>
    <numFmt numFmtId="192" formatCode="#,##0;\(#,##0\)"/>
    <numFmt numFmtId="193" formatCode="_-* #,##0.00\ _$_-;\-* #,##0.00\ _$_-;_-* &quot;-&quot;??\ _$_-;_-@_-"/>
    <numFmt numFmtId="194" formatCode="#,##0.000[$р.-419];\-#,##0.000[$р.-419]"/>
    <numFmt numFmtId="195" formatCode="_-* #,##0.0\ _$_-;\-* #,##0.0\ _$_-;_-* &quot;-&quot;??\ _$_-;_-@_-"/>
    <numFmt numFmtId="196" formatCode="#,##0.0_);\(#,##0.0\)"/>
    <numFmt numFmtId="197" formatCode="#,##0_ ;[Red]\-#,##0\ "/>
    <numFmt numFmtId="198" formatCode="#,##0__\ \ \ \ "/>
    <numFmt numFmtId="199" formatCode="_-&quot;£&quot;* #,##0_-;\-&quot;£&quot;* #,##0_-;_-&quot;£&quot;* &quot;-&quot;_-;_-@_-"/>
    <numFmt numFmtId="200" formatCode="_-&quot;£&quot;* #,##0.00_-;\-&quot;£&quot;* #,##0.00_-;_-&quot;£&quot;* &quot;-&quot;??_-;_-@_-"/>
    <numFmt numFmtId="201" formatCode="#,##0.00&quot;т.р.&quot;;\-#,##0.00&quot;т.р.&quot;"/>
    <numFmt numFmtId="202" formatCode="#,##0.0;[Red]#,##0.0"/>
    <numFmt numFmtId="203" formatCode="\(#,##0.0\)"/>
    <numFmt numFmtId="204" formatCode="#,##0\ &quot;?.&quot;;\-#,##0\ &quot;?.&quot;"/>
    <numFmt numFmtId="205" formatCode="#,##0______;;&quot;------------      &quot;"/>
    <numFmt numFmtId="206" formatCode="#,##0.000_ ;\-#,##0.000\ "/>
    <numFmt numFmtId="207" formatCode="#,##0.00_ ;[Red]\-#,##0.00\ "/>
    <numFmt numFmtId="208" formatCode="0.000"/>
    <numFmt numFmtId="209" formatCode="_-* #,##0\ _$_-;\-* #,##0\ _$_-;_-* &quot;-&quot;\ _$_-;_-@_-"/>
    <numFmt numFmtId="210" formatCode="#,##0.00_ ;\-#,##0.00\ "/>
  </numFmts>
  <fonts count="1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444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  <xf numFmtId="0" fontId="7" fillId="0" borderId="0"/>
    <xf numFmtId="0" fontId="17" fillId="0" borderId="0"/>
    <xf numFmtId="181" fontId="40" fillId="0" borderId="0">
      <alignment vertical="top"/>
    </xf>
    <xf numFmtId="181" fontId="49" fillId="0" borderId="0">
      <alignment vertical="top"/>
    </xf>
    <xf numFmtId="182" fontId="49" fillId="3" borderId="0">
      <alignment vertical="top"/>
    </xf>
    <xf numFmtId="181" fontId="49" fillId="4" borderId="0">
      <alignment vertical="top"/>
    </xf>
    <xf numFmtId="40" fontId="68" fillId="0" borderId="0" applyFont="0" applyFill="0" applyBorder="0" applyAlignment="0" applyProtection="0"/>
    <xf numFmtId="0" fontId="69" fillId="0" borderId="0"/>
    <xf numFmtId="0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192" fontId="17" fillId="5" borderId="2">
      <alignment wrapText="1"/>
      <protection locked="0"/>
    </xf>
    <xf numFmtId="0" fontId="7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0" fontId="70" fillId="0" borderId="0"/>
    <xf numFmtId="0" fontId="7" fillId="0" borderId="0"/>
    <xf numFmtId="175" fontId="7" fillId="0" borderId="0"/>
    <xf numFmtId="0" fontId="7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7" fillId="0" borderId="0"/>
    <xf numFmtId="175" fontId="7" fillId="0" borderId="0"/>
    <xf numFmtId="0" fontId="7" fillId="0" borderId="0"/>
    <xf numFmtId="175" fontId="7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5" fontId="35" fillId="0" borderId="0"/>
    <xf numFmtId="0" fontId="35" fillId="0" borderId="0"/>
    <xf numFmtId="0" fontId="35" fillId="0" borderId="0"/>
    <xf numFmtId="175" fontId="35" fillId="0" borderId="0"/>
    <xf numFmtId="0" fontId="35" fillId="0" borderId="0"/>
    <xf numFmtId="175" fontId="35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5" fillId="0" borderId="0"/>
    <xf numFmtId="175" fontId="35" fillId="0" borderId="0"/>
    <xf numFmtId="0" fontId="35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35" fillId="0" borderId="0"/>
    <xf numFmtId="175" fontId="35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5" fillId="0" borderId="0"/>
    <xf numFmtId="0" fontId="35" fillId="0" borderId="0"/>
    <xf numFmtId="175" fontId="35" fillId="0" borderId="0"/>
    <xf numFmtId="193" fontId="5" fillId="0" borderId="0" applyFont="0" applyFill="0" applyBorder="0" applyAlignment="0" applyProtection="0"/>
    <xf numFmtId="176" fontId="36" fillId="0" borderId="6">
      <protection locked="0"/>
    </xf>
    <xf numFmtId="176" fontId="36" fillId="0" borderId="6">
      <protection locked="0"/>
    </xf>
    <xf numFmtId="177" fontId="36" fillId="0" borderId="0">
      <protection locked="0"/>
    </xf>
    <xf numFmtId="178" fontId="36" fillId="0" borderId="0">
      <protection locked="0"/>
    </xf>
    <xf numFmtId="177" fontId="36" fillId="0" borderId="0">
      <protection locked="0"/>
    </xf>
    <xf numFmtId="177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179" fontId="36" fillId="0" borderId="0">
      <protection locked="0"/>
    </xf>
    <xf numFmtId="179" fontId="36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6" fillId="0" borderId="6">
      <protection locked="0"/>
    </xf>
    <xf numFmtId="0" fontId="8" fillId="6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70" fillId="0" borderId="0"/>
    <xf numFmtId="174" fontId="6" fillId="0" borderId="7">
      <protection locked="0"/>
    </xf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0" fillId="8" borderId="0" applyNumberFormat="0" applyBorder="0" applyAlignment="0" applyProtection="0"/>
    <xf numFmtId="10" fontId="71" fillId="0" borderId="0" applyNumberFormat="0" applyFill="0" applyBorder="0" applyAlignment="0"/>
    <xf numFmtId="0" fontId="72" fillId="0" borderId="0"/>
    <xf numFmtId="0" fontId="22" fillId="25" borderId="8" applyNumberFormat="0" applyAlignment="0" applyProtection="0"/>
    <xf numFmtId="0" fontId="27" fillId="26" borderId="9" applyNumberFormat="0" applyAlignment="0" applyProtection="0"/>
    <xf numFmtId="0" fontId="73" fillId="0" borderId="1">
      <alignment horizontal="left" vertical="center"/>
    </xf>
    <xf numFmtId="168" fontId="17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/>
    <xf numFmtId="170" fontId="17" fillId="0" borderId="0" applyFont="0" applyFill="0" applyBorder="0" applyAlignment="0" applyProtection="0"/>
    <xf numFmtId="3" fontId="51" fillId="0" borderId="0" applyFont="0" applyFill="0" applyBorder="0" applyAlignment="0" applyProtection="0"/>
    <xf numFmtId="174" fontId="12" fillId="27" borderId="7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ont="0" applyFill="0" applyBorder="0" applyAlignment="0" applyProtection="0">
      <alignment horizontal="right"/>
    </xf>
    <xf numFmtId="169" fontId="5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0" fontId="51" fillId="0" borderId="0" applyFont="0" applyFill="0" applyBorder="0" applyAlignment="0" applyProtection="0"/>
    <xf numFmtId="0" fontId="74" fillId="0" borderId="0" applyFont="0" applyFill="0" applyBorder="0" applyAlignment="0" applyProtection="0"/>
    <xf numFmtId="14" fontId="38" fillId="0" borderId="0">
      <alignment vertical="top"/>
    </xf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0" fontId="74" fillId="0" borderId="10" applyNumberFormat="0" applyFont="0" applyFill="0" applyAlignment="0" applyProtection="0"/>
    <xf numFmtId="0" fontId="75" fillId="0" borderId="0" applyNumberFormat="0" applyFill="0" applyBorder="0" applyAlignment="0" applyProtection="0"/>
    <xf numFmtId="183" fontId="52" fillId="0" borderId="0">
      <alignment vertical="top"/>
    </xf>
    <xf numFmtId="183" fontId="52" fillId="0" borderId="0">
      <alignment vertical="top"/>
    </xf>
    <xf numFmtId="38" fontId="52" fillId="0" borderId="0">
      <alignment vertical="top"/>
    </xf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37" fontId="17" fillId="0" borderId="0"/>
    <xf numFmtId="0" fontId="31" fillId="0" borderId="0" applyNumberFormat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 applyFill="0" applyBorder="0" applyAlignment="0" applyProtection="0"/>
    <xf numFmtId="164" fontId="43" fillId="0" borderId="0" applyFill="0" applyBorder="0" applyAlignment="0" applyProtection="0"/>
    <xf numFmtId="164" fontId="44" fillId="0" borderId="0" applyFill="0" applyBorder="0" applyAlignment="0" applyProtection="0"/>
    <xf numFmtId="164" fontId="45" fillId="0" borderId="0" applyFill="0" applyBorder="0" applyAlignment="0" applyProtection="0"/>
    <xf numFmtId="2" fontId="51" fillId="0" borderId="0" applyFont="0" applyFill="0" applyBorder="0" applyAlignment="0" applyProtection="0"/>
    <xf numFmtId="0" fontId="76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Fill="0" applyBorder="0" applyProtection="0">
      <alignment horizontal="left"/>
    </xf>
    <xf numFmtId="0" fontId="34" fillId="9" borderId="0" applyNumberFormat="0" applyBorder="0" applyAlignment="0" applyProtection="0"/>
    <xf numFmtId="181" fontId="79" fillId="4" borderId="1" applyNumberFormat="0" applyFont="0" applyBorder="0" applyAlignment="0" applyProtection="0"/>
    <xf numFmtId="0" fontId="74" fillId="0" borderId="0" applyFont="0" applyFill="0" applyBorder="0" applyAlignment="0" applyProtection="0">
      <alignment horizontal="right"/>
    </xf>
    <xf numFmtId="196" fontId="80" fillId="4" borderId="0" applyNumberFormat="0" applyFont="0" applyAlignment="0"/>
    <xf numFmtId="0" fontId="81" fillId="0" borderId="0" applyProtection="0">
      <alignment horizontal="right"/>
    </xf>
    <xf numFmtId="0" fontId="53" fillId="0" borderId="0">
      <alignment vertical="top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2" fontId="82" fillId="28" borderId="0" applyAlignment="0">
      <alignment horizontal="right"/>
      <protection locked="0"/>
    </xf>
    <xf numFmtId="183" fontId="54" fillId="0" borderId="0">
      <alignment vertical="top"/>
    </xf>
    <xf numFmtId="183" fontId="54" fillId="0" borderId="0">
      <alignment vertical="top"/>
    </xf>
    <xf numFmtId="38" fontId="54" fillId="0" borderId="0">
      <alignment vertical="top"/>
    </xf>
    <xf numFmtId="0" fontId="67" fillId="0" borderId="0" applyNumberFormat="0" applyFill="0" applyBorder="0" applyAlignment="0" applyProtection="0">
      <alignment vertical="top"/>
      <protection locked="0"/>
    </xf>
    <xf numFmtId="174" fontId="55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197" fontId="83" fillId="0" borderId="1">
      <alignment horizontal="center" vertical="center" wrapText="1"/>
    </xf>
    <xf numFmtId="0" fontId="20" fillId="12" borderId="8" applyNumberFormat="0" applyAlignment="0" applyProtection="0"/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0" fontId="84" fillId="0" borderId="0" applyFill="0" applyBorder="0" applyProtection="0">
      <alignment vertical="center"/>
    </xf>
    <xf numFmtId="183" fontId="49" fillId="0" borderId="0">
      <alignment vertical="top"/>
    </xf>
    <xf numFmtId="183" fontId="49" fillId="3" borderId="0">
      <alignment vertical="top"/>
    </xf>
    <xf numFmtId="183" fontId="49" fillId="3" borderId="0">
      <alignment vertical="top"/>
    </xf>
    <xf numFmtId="38" fontId="49" fillId="3" borderId="0">
      <alignment vertical="top"/>
    </xf>
    <xf numFmtId="183" fontId="49" fillId="0" borderId="0">
      <alignment vertical="top"/>
    </xf>
    <xf numFmtId="183" fontId="49" fillId="0" borderId="0">
      <alignment vertical="top"/>
    </xf>
    <xf numFmtId="187" fontId="49" fillId="4" borderId="0">
      <alignment vertical="top"/>
    </xf>
    <xf numFmtId="38" fontId="49" fillId="0" borderId="0">
      <alignment vertical="top"/>
    </xf>
    <xf numFmtId="0" fontId="32" fillId="0" borderId="14" applyNumberFormat="0" applyFill="0" applyAlignment="0" applyProtection="0"/>
    <xf numFmtId="171" fontId="85" fillId="0" borderId="0" applyFont="0" applyFill="0" applyBorder="0" applyAlignment="0" applyProtection="0"/>
    <xf numFmtId="172" fontId="85" fillId="0" borderId="0" applyFont="0" applyFill="0" applyBorder="0" applyAlignment="0" applyProtection="0"/>
    <xf numFmtId="171" fontId="85" fillId="0" borderId="0" applyFont="0" applyFill="0" applyBorder="0" applyAlignment="0" applyProtection="0"/>
    <xf numFmtId="172" fontId="85" fillId="0" borderId="0" applyFont="0" applyFill="0" applyBorder="0" applyAlignment="0" applyProtection="0"/>
    <xf numFmtId="198" fontId="86" fillId="0" borderId="1">
      <alignment horizontal="right"/>
      <protection locked="0"/>
    </xf>
    <xf numFmtId="199" fontId="85" fillId="0" borderId="0" applyFont="0" applyFill="0" applyBorder="0" applyAlignment="0" applyProtection="0"/>
    <xf numFmtId="200" fontId="85" fillId="0" borderId="0" applyFont="0" applyFill="0" applyBorder="0" applyAlignment="0" applyProtection="0"/>
    <xf numFmtId="199" fontId="85" fillId="0" borderId="0" applyFont="0" applyFill="0" applyBorder="0" applyAlignment="0" applyProtection="0"/>
    <xf numFmtId="200" fontId="85" fillId="0" borderId="0" applyFont="0" applyFill="0" applyBorder="0" applyAlignment="0" applyProtection="0"/>
    <xf numFmtId="0" fontId="74" fillId="0" borderId="0" applyFont="0" applyFill="0" applyBorder="0" applyAlignment="0" applyProtection="0">
      <alignment horizontal="right"/>
    </xf>
    <xf numFmtId="0" fontId="74" fillId="0" borderId="0" applyFill="0" applyBorder="0" applyProtection="0">
      <alignment vertical="center"/>
    </xf>
    <xf numFmtId="0" fontId="74" fillId="0" borderId="0" applyFont="0" applyFill="0" applyBorder="0" applyAlignment="0" applyProtection="0">
      <alignment horizontal="right"/>
    </xf>
    <xf numFmtId="3" fontId="5" fillId="0" borderId="15" applyFont="0" applyBorder="0">
      <alignment horizontal="center" vertical="center"/>
    </xf>
    <xf numFmtId="0" fontId="29" fillId="29" borderId="0" applyNumberFormat="0" applyBorder="0" applyAlignment="0" applyProtection="0"/>
    <xf numFmtId="0" fontId="8" fillId="0" borderId="16"/>
    <xf numFmtId="0" fontId="13" fillId="0" borderId="0" applyNumberFormat="0" applyFill="0" applyBorder="0" applyAlignment="0" applyProtection="0"/>
    <xf numFmtId="201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7" fillId="0" borderId="0">
      <alignment horizontal="right"/>
    </xf>
    <xf numFmtId="0" fontId="5" fillId="0" borderId="0"/>
    <xf numFmtId="0" fontId="9" fillId="0" borderId="0"/>
    <xf numFmtId="0" fontId="74" fillId="0" borderId="0" applyFill="0" applyBorder="0" applyProtection="0">
      <alignment vertical="center"/>
    </xf>
    <xf numFmtId="0" fontId="88" fillId="0" borderId="0"/>
    <xf numFmtId="0" fontId="17" fillId="0" borderId="0"/>
    <xf numFmtId="0" fontId="7" fillId="0" borderId="0"/>
    <xf numFmtId="0" fontId="2" fillId="30" borderId="17" applyNumberFormat="0" applyFont="0" applyAlignment="0" applyProtection="0"/>
    <xf numFmtId="202" fontId="5" fillId="0" borderId="0" applyFont="0" applyAlignment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79" fillId="0" borderId="0"/>
    <xf numFmtId="203" fontId="79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21" fillId="25" borderId="18" applyNumberFormat="0" applyAlignment="0" applyProtection="0"/>
    <xf numFmtId="1" fontId="89" fillId="0" borderId="0" applyProtection="0">
      <alignment horizontal="right" vertical="center"/>
    </xf>
    <xf numFmtId="49" fontId="90" fillId="0" borderId="5" applyFill="0" applyProtection="0">
      <alignment vertical="center"/>
    </xf>
    <xf numFmtId="9" fontId="17" fillId="0" borderId="0" applyFont="0" applyFill="0" applyBorder="0" applyAlignment="0" applyProtection="0"/>
    <xf numFmtId="0" fontId="74" fillId="0" borderId="0" applyFill="0" applyBorder="0" applyProtection="0">
      <alignment vertical="center"/>
    </xf>
    <xf numFmtId="37" fontId="91" fillId="5" borderId="3"/>
    <xf numFmtId="37" fontId="91" fillId="5" borderId="3"/>
    <xf numFmtId="0" fontId="10" fillId="0" borderId="0" applyNumberFormat="0">
      <alignment horizontal="left"/>
    </xf>
    <xf numFmtId="205" fontId="92" fillId="0" borderId="19" applyBorder="0">
      <alignment horizontal="right"/>
      <protection locked="0"/>
    </xf>
    <xf numFmtId="49" fontId="93" fillId="0" borderId="1" applyNumberFormat="0">
      <alignment horizontal="left" vertical="center"/>
    </xf>
    <xf numFmtId="0" fontId="94" fillId="0" borderId="20">
      <alignment vertical="center"/>
    </xf>
    <xf numFmtId="4" fontId="57" fillId="5" borderId="18" applyNumberFormat="0" applyProtection="0">
      <alignment vertical="center"/>
    </xf>
    <xf numFmtId="4" fontId="58" fillId="5" borderId="18" applyNumberFormat="0" applyProtection="0">
      <alignment vertical="center"/>
    </xf>
    <xf numFmtId="4" fontId="57" fillId="5" borderId="18" applyNumberFormat="0" applyProtection="0">
      <alignment horizontal="left" vertical="center" indent="1"/>
    </xf>
    <xf numFmtId="4" fontId="57" fillId="5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57" fillId="2" borderId="18" applyNumberFormat="0" applyProtection="0">
      <alignment horizontal="right" vertical="center"/>
    </xf>
    <xf numFmtId="4" fontId="57" fillId="32" borderId="18" applyNumberFormat="0" applyProtection="0">
      <alignment horizontal="right" vertical="center"/>
    </xf>
    <xf numFmtId="4" fontId="57" fillId="33" borderId="18" applyNumberFormat="0" applyProtection="0">
      <alignment horizontal="right" vertical="center"/>
    </xf>
    <xf numFmtId="4" fontId="57" fillId="34" borderId="18" applyNumberFormat="0" applyProtection="0">
      <alignment horizontal="right" vertical="center"/>
    </xf>
    <xf numFmtId="4" fontId="57" fillId="35" borderId="18" applyNumberFormat="0" applyProtection="0">
      <alignment horizontal="right" vertical="center"/>
    </xf>
    <xf numFmtId="4" fontId="57" fillId="36" borderId="18" applyNumberFormat="0" applyProtection="0">
      <alignment horizontal="right" vertical="center"/>
    </xf>
    <xf numFmtId="4" fontId="57" fillId="37" borderId="18" applyNumberFormat="0" applyProtection="0">
      <alignment horizontal="right" vertical="center"/>
    </xf>
    <xf numFmtId="4" fontId="57" fillId="38" borderId="18" applyNumberFormat="0" applyProtection="0">
      <alignment horizontal="right" vertical="center"/>
    </xf>
    <xf numFmtId="4" fontId="57" fillId="39" borderId="18" applyNumberFormat="0" applyProtection="0">
      <alignment horizontal="right" vertical="center"/>
    </xf>
    <xf numFmtId="4" fontId="59" fillId="40" borderId="18" applyNumberFormat="0" applyProtection="0">
      <alignment horizontal="left" vertical="center" indent="1"/>
    </xf>
    <xf numFmtId="4" fontId="57" fillId="41" borderId="21" applyNumberFormat="0" applyProtection="0">
      <alignment horizontal="left" vertical="center" indent="1"/>
    </xf>
    <xf numFmtId="4" fontId="60" fillId="42" borderId="0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4" fontId="61" fillId="41" borderId="18" applyNumberFormat="0" applyProtection="0">
      <alignment horizontal="left" vertical="center" indent="1"/>
    </xf>
    <xf numFmtId="4" fontId="61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3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44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5" fillId="0" borderId="0"/>
    <xf numFmtId="0" fontId="5" fillId="0" borderId="0"/>
    <xf numFmtId="0" fontId="5" fillId="0" borderId="0"/>
    <xf numFmtId="0" fontId="5" fillId="0" borderId="0"/>
    <xf numFmtId="4" fontId="57" fillId="45" borderId="18" applyNumberFormat="0" applyProtection="0">
      <alignment vertical="center"/>
    </xf>
    <xf numFmtId="4" fontId="58" fillId="45" borderId="18" applyNumberFormat="0" applyProtection="0">
      <alignment vertical="center"/>
    </xf>
    <xf numFmtId="4" fontId="57" fillId="45" borderId="18" applyNumberFormat="0" applyProtection="0">
      <alignment horizontal="left" vertical="center" indent="1"/>
    </xf>
    <xf numFmtId="4" fontId="57" fillId="45" borderId="18" applyNumberFormat="0" applyProtection="0">
      <alignment horizontal="left" vertical="center" indent="1"/>
    </xf>
    <xf numFmtId="4" fontId="57" fillId="41" borderId="18" applyNumberFormat="0" applyProtection="0">
      <alignment horizontal="right" vertical="center"/>
    </xf>
    <xf numFmtId="4" fontId="58" fillId="41" borderId="18" applyNumberFormat="0" applyProtection="0">
      <alignment horizontal="right" vertical="center"/>
    </xf>
    <xf numFmtId="0" fontId="17" fillId="31" borderId="18" applyNumberFormat="0" applyProtection="0">
      <alignment horizontal="left" vertical="center" indent="1"/>
    </xf>
    <xf numFmtId="0" fontId="17" fillId="31" borderId="18" applyNumberFormat="0" applyProtection="0">
      <alignment horizontal="left" vertical="center" indent="1"/>
    </xf>
    <xf numFmtId="0" fontId="62" fillId="0" borderId="0"/>
    <xf numFmtId="4" fontId="63" fillId="41" borderId="18" applyNumberFormat="0" applyProtection="0">
      <alignment horizontal="right" vertical="center"/>
    </xf>
    <xf numFmtId="0" fontId="95" fillId="0" borderId="0">
      <alignment horizontal="left" vertical="center" wrapText="1"/>
    </xf>
    <xf numFmtId="0" fontId="17" fillId="0" borderId="0"/>
    <xf numFmtId="0" fontId="7" fillId="0" borderId="0"/>
    <xf numFmtId="0" fontId="96" fillId="0" borderId="0" applyBorder="0" applyProtection="0">
      <alignment vertical="center"/>
    </xf>
    <xf numFmtId="0" fontId="96" fillId="0" borderId="5" applyBorder="0" applyProtection="0">
      <alignment horizontal="right" vertical="center"/>
    </xf>
    <xf numFmtId="0" fontId="97" fillId="46" borderId="0" applyBorder="0" applyProtection="0">
      <alignment horizontal="centerContinuous" vertical="center"/>
    </xf>
    <xf numFmtId="0" fontId="97" fillId="47" borderId="5" applyBorder="0" applyProtection="0">
      <alignment horizontal="centerContinuous" vertical="center"/>
    </xf>
    <xf numFmtId="0" fontId="98" fillId="0" borderId="0"/>
    <xf numFmtId="183" fontId="64" fillId="48" borderId="0">
      <alignment horizontal="right" vertical="top"/>
    </xf>
    <xf numFmtId="183" fontId="64" fillId="48" borderId="0">
      <alignment horizontal="right" vertical="top"/>
    </xf>
    <xf numFmtId="38" fontId="64" fillId="48" borderId="0">
      <alignment horizontal="right" vertical="top"/>
    </xf>
    <xf numFmtId="0" fontId="88" fillId="0" borderId="0"/>
    <xf numFmtId="0" fontId="99" fillId="0" borderId="0" applyFill="0" applyBorder="0" applyProtection="0">
      <alignment horizontal="left"/>
    </xf>
    <xf numFmtId="0" fontId="78" fillId="0" borderId="4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4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8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104" fillId="0" borderId="10" applyFill="0" applyBorder="0" applyProtection="0">
      <alignment vertical="center"/>
    </xf>
    <xf numFmtId="0" fontId="105" fillId="0" borderId="0">
      <alignment horizontal="fill"/>
    </xf>
    <xf numFmtId="0" fontId="79" fillId="0" borderId="0"/>
    <xf numFmtId="0" fontId="33" fillId="0" borderId="0" applyNumberFormat="0" applyFill="0" applyBorder="0" applyAlignment="0" applyProtection="0"/>
    <xf numFmtId="0" fontId="106" fillId="0" borderId="5" applyBorder="0" applyProtection="0">
      <alignment horizontal="right"/>
    </xf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74" fontId="6" fillId="0" borderId="7">
      <protection locked="0"/>
    </xf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0" fontId="20" fillId="12" borderId="8" applyNumberFormat="0" applyAlignment="0" applyProtection="0"/>
    <xf numFmtId="3" fontId="107" fillId="0" borderId="0">
      <alignment horizontal="center" vertical="center" textRotation="90" wrapText="1"/>
    </xf>
    <xf numFmtId="206" fontId="6" fillId="0" borderId="1">
      <alignment vertical="top" wrapText="1"/>
    </xf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1" fillId="25" borderId="1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07" fontId="108" fillId="0" borderId="1">
      <alignment vertical="top" wrapText="1"/>
    </xf>
    <xf numFmtId="4" fontId="109" fillId="0" borderId="1">
      <alignment horizontal="left" vertical="center"/>
    </xf>
    <xf numFmtId="4" fontId="109" fillId="0" borderId="1"/>
    <xf numFmtId="4" fontId="109" fillId="49" borderId="1"/>
    <xf numFmtId="4" fontId="109" fillId="50" borderId="1"/>
    <xf numFmtId="4" fontId="110" fillId="51" borderId="1"/>
    <xf numFmtId="4" fontId="111" fillId="3" borderId="1"/>
    <xf numFmtId="4" fontId="112" fillId="0" borderId="1">
      <alignment horizontal="center" wrapText="1"/>
    </xf>
    <xf numFmtId="207" fontId="109" fillId="0" borderId="1"/>
    <xf numFmtId="207" fontId="108" fillId="0" borderId="1">
      <alignment horizontal="center" vertical="center" wrapText="1"/>
    </xf>
    <xf numFmtId="207" fontId="108" fillId="0" borderId="1">
      <alignment vertical="top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1" fillId="0" borderId="0" applyBorder="0">
      <alignment horizontal="center" vertical="center" wrapText="1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23" applyBorder="0">
      <alignment horizontal="center" vertical="center" wrapText="1"/>
    </xf>
    <xf numFmtId="174" fontId="12" fillId="27" borderId="7"/>
    <xf numFmtId="4" fontId="2" fillId="5" borderId="1" applyBorder="0">
      <alignment horizontal="right"/>
    </xf>
    <xf numFmtId="49" fontId="65" fillId="0" borderId="0" applyBorder="0">
      <alignment vertical="center"/>
    </xf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3" fontId="12" fillId="0" borderId="1" applyBorder="0">
      <alignment vertical="center"/>
    </xf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27" fillId="26" borderId="9" applyNumberFormat="0" applyAlignment="0" applyProtection="0"/>
    <xf numFmtId="0" fontId="5" fillId="0" borderId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3" fillId="4" borderId="0" applyFill="0">
      <alignment wrapText="1"/>
    </xf>
    <xf numFmtId="0" fontId="14" fillId="0" borderId="0">
      <alignment horizontal="center" vertical="top" wrapText="1"/>
    </xf>
    <xf numFmtId="0" fontId="15" fillId="0" borderId="0">
      <alignment horizontal="centerContinuous" vertical="center" wrapText="1"/>
    </xf>
    <xf numFmtId="0" fontId="15" fillId="0" borderId="0">
      <alignment horizontal="centerContinuous" vertical="center" wrapText="1"/>
    </xf>
    <xf numFmtId="175" fontId="14" fillId="0" borderId="0">
      <alignment horizontal="center" vertical="top" wrapText="1"/>
    </xf>
    <xf numFmtId="166" fontId="4" fillId="4" borderId="1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7" fontId="113" fillId="0" borderId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49" fontId="107" fillId="0" borderId="1">
      <alignment horizontal="right" vertical="top" wrapText="1"/>
    </xf>
    <xf numFmtId="164" fontId="114" fillId="0" borderId="0">
      <alignment horizontal="right" vertical="top" wrapText="1"/>
    </xf>
    <xf numFmtId="49" fontId="2" fillId="0" borderId="0" applyBorder="0">
      <alignment vertical="top"/>
    </xf>
    <xf numFmtId="0" fontId="66" fillId="0" borderId="0"/>
    <xf numFmtId="0" fontId="17" fillId="0" borderId="0"/>
    <xf numFmtId="0" fontId="1" fillId="0" borderId="0"/>
    <xf numFmtId="0" fontId="66" fillId="0" borderId="0"/>
    <xf numFmtId="0" fontId="1" fillId="0" borderId="0"/>
    <xf numFmtId="0" fontId="3" fillId="0" borderId="0"/>
    <xf numFmtId="0" fontId="121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3" fillId="0" borderId="0"/>
    <xf numFmtId="0" fontId="17" fillId="0" borderId="0"/>
    <xf numFmtId="0" fontId="1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0" fontId="3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49" fontId="2" fillId="0" borderId="0" applyBorder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9" fontId="2" fillId="0" borderId="0" applyBorder="0">
      <alignment vertical="top"/>
    </xf>
    <xf numFmtId="0" fontId="122" fillId="0" borderId="0"/>
    <xf numFmtId="0" fontId="122" fillId="0" borderId="0"/>
    <xf numFmtId="0" fontId="5" fillId="0" borderId="0"/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49" fontId="2" fillId="0" borderId="0" applyBorder="0">
      <alignment vertical="top"/>
    </xf>
    <xf numFmtId="0" fontId="5" fillId="0" borderId="0"/>
    <xf numFmtId="1" fontId="115" fillId="0" borderId="1">
      <alignment horizontal="left" vertical="center"/>
    </xf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207" fontId="116" fillId="0" borderId="1">
      <alignment vertical="top"/>
    </xf>
    <xf numFmtId="164" fontId="18" fillId="5" borderId="3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7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5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0" fontId="17" fillId="30" borderId="17" applyNumberFormat="0" applyFont="0" applyAlignment="0" applyProtection="0"/>
    <xf numFmtId="49" fontId="110" fillId="0" borderId="2">
      <alignment horizontal="left"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8" fontId="117" fillId="0" borderId="1"/>
    <xf numFmtId="0" fontId="5" fillId="0" borderId="1" applyNumberFormat="0" applyFont="0" applyFill="0" applyAlignment="0" applyProtection="0"/>
    <xf numFmtId="3" fontId="118" fillId="52" borderId="2">
      <alignment horizontal="justify" vertical="center"/>
    </xf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7" fillId="0" borderId="0"/>
    <xf numFmtId="183" fontId="40" fillId="0" borderId="0">
      <alignment vertical="top"/>
    </xf>
    <xf numFmtId="183" fontId="40" fillId="0" borderId="0">
      <alignment vertical="top"/>
    </xf>
    <xf numFmtId="38" fontId="40" fillId="0" borderId="0">
      <alignment vertical="top"/>
    </xf>
    <xf numFmtId="175" fontId="7" fillId="0" borderId="0"/>
    <xf numFmtId="49" fontId="123" fillId="54" borderId="24" applyBorder="0" applyProtection="0">
      <alignment horizontal="left" vertical="center"/>
    </xf>
    <xf numFmtId="49" fontId="114" fillId="0" borderId="0"/>
    <xf numFmtId="49" fontId="119" fillId="0" borderId="0">
      <alignment vertical="top"/>
    </xf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164" fontId="1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49" fontId="13" fillId="0" borderId="0">
      <alignment horizontal="center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4" fontId="2" fillId="4" borderId="0" applyBorder="0">
      <alignment horizontal="right"/>
    </xf>
    <xf numFmtId="4" fontId="2" fillId="4" borderId="0" applyBorder="0">
      <alignment horizontal="right"/>
    </xf>
    <xf numFmtId="4" fontId="2" fillId="4" borderId="0" applyFont="0" applyBorder="0">
      <alignment horizontal="right"/>
    </xf>
    <xf numFmtId="4" fontId="2" fillId="4" borderId="0" applyBorder="0">
      <alignment horizontal="right"/>
    </xf>
    <xf numFmtId="4" fontId="2" fillId="53" borderId="25" applyBorder="0">
      <alignment horizontal="right"/>
    </xf>
    <xf numFmtId="4" fontId="2" fillId="53" borderId="25" applyBorder="0">
      <alignment horizontal="right"/>
    </xf>
    <xf numFmtId="4" fontId="2" fillId="4" borderId="1" applyFont="0" applyBorder="0">
      <alignment horizontal="right"/>
    </xf>
    <xf numFmtId="4" fontId="2" fillId="4" borderId="1" applyFont="0" applyBorder="0">
      <alignment horizontal="right"/>
    </xf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210" fontId="6" fillId="0" borderId="2">
      <alignment vertical="top" wrapText="1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165" fontId="5" fillId="0" borderId="1" applyFont="0" applyFill="0" applyBorder="0" applyProtection="0">
      <alignment horizontal="center" vertical="center"/>
    </xf>
    <xf numFmtId="3" fontId="5" fillId="0" borderId="0" applyFont="0" applyBorder="0">
      <alignment horizontal="center"/>
    </xf>
    <xf numFmtId="180" fontId="36" fillId="0" borderId="0">
      <protection locked="0"/>
    </xf>
    <xf numFmtId="180" fontId="36" fillId="0" borderId="0">
      <protection locked="0"/>
    </xf>
    <xf numFmtId="49" fontId="108" fillId="0" borderId="1">
      <alignment horizontal="center" vertical="center" wrapText="1"/>
    </xf>
    <xf numFmtId="0" fontId="6" fillId="0" borderId="1" applyBorder="0">
      <alignment horizontal="center" vertical="center" wrapText="1"/>
    </xf>
    <xf numFmtId="49" fontId="108" fillId="0" borderId="1">
      <alignment horizontal="center" vertical="center" wrapText="1"/>
    </xf>
    <xf numFmtId="49" fontId="95" fillId="0" borderId="1" applyNumberFormat="0" applyFill="0" applyAlignment="0" applyProtection="0"/>
    <xf numFmtId="166" fontId="5" fillId="0" borderId="0"/>
    <xf numFmtId="0" fontId="17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124" fillId="0" borderId="0" xfId="0" applyFont="1" applyBorder="1" applyAlignment="1">
      <alignment horizontal="left" vertical="center" wrapText="1"/>
    </xf>
    <xf numFmtId="0" fontId="124" fillId="0" borderId="0" xfId="0" applyFont="1"/>
    <xf numFmtId="0" fontId="125" fillId="0" borderId="0" xfId="0" applyFont="1"/>
    <xf numFmtId="0" fontId="124" fillId="0" borderId="0" xfId="0" applyFont="1" applyAlignment="1">
      <alignment horizontal="center"/>
    </xf>
    <xf numFmtId="0" fontId="124" fillId="0" borderId="0" xfId="0" applyFont="1" applyAlignment="1">
      <alignment vertical="center"/>
    </xf>
    <xf numFmtId="0" fontId="124" fillId="0" borderId="26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164" fontId="125" fillId="56" borderId="0" xfId="0" applyNumberFormat="1" applyFont="1" applyFill="1" applyBorder="1" applyAlignment="1">
      <alignment horizontal="center" vertical="center" wrapText="1"/>
    </xf>
    <xf numFmtId="0" fontId="128" fillId="0" borderId="0" xfId="0" applyFont="1" applyBorder="1" applyAlignment="1">
      <alignment horizontal="left" vertical="center" wrapText="1"/>
    </xf>
    <xf numFmtId="0" fontId="124" fillId="56" borderId="2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2" fontId="125" fillId="56" borderId="26" xfId="0" applyNumberFormat="1" applyFont="1" applyFill="1" applyBorder="1" applyAlignment="1">
      <alignment horizontal="center" vertical="center" wrapText="1"/>
    </xf>
    <xf numFmtId="164" fontId="125" fillId="56" borderId="26" xfId="0" applyNumberFormat="1" applyFont="1" applyFill="1" applyBorder="1" applyAlignment="1">
      <alignment horizontal="center" vertical="center" wrapText="1"/>
    </xf>
    <xf numFmtId="2" fontId="125" fillId="56" borderId="26" xfId="2443" applyNumberFormat="1" applyFont="1" applyFill="1" applyBorder="1" applyAlignment="1">
      <alignment horizontal="center" vertical="center" wrapText="1"/>
    </xf>
    <xf numFmtId="181" fontId="125" fillId="56" borderId="26" xfId="2443" applyNumberFormat="1" applyFont="1" applyFill="1" applyBorder="1" applyAlignment="1">
      <alignment horizontal="center" vertical="center" wrapText="1"/>
    </xf>
    <xf numFmtId="164" fontId="125" fillId="56" borderId="26" xfId="2443" applyNumberFormat="1" applyFont="1" applyFill="1" applyBorder="1" applyAlignment="1">
      <alignment horizontal="center" vertical="center" wrapText="1"/>
    </xf>
    <xf numFmtId="164" fontId="125" fillId="56" borderId="27" xfId="0" applyNumberFormat="1" applyFont="1" applyFill="1" applyBorder="1" applyAlignment="1">
      <alignment horizontal="center" vertical="center" wrapText="1"/>
    </xf>
    <xf numFmtId="2" fontId="124" fillId="0" borderId="0" xfId="0" applyNumberFormat="1" applyFont="1" applyBorder="1" applyAlignment="1">
      <alignment horizontal="left" vertical="center" wrapText="1"/>
    </xf>
    <xf numFmtId="2" fontId="124" fillId="0" borderId="0" xfId="0" applyNumberFormat="1" applyFont="1" applyBorder="1" applyAlignment="1">
      <alignment horizontal="center" vertical="center" wrapText="1"/>
    </xf>
    <xf numFmtId="0" fontId="125" fillId="56" borderId="26" xfId="2443" applyNumberFormat="1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2" xfId="0" applyFont="1" applyFill="1" applyBorder="1" applyAlignment="1">
      <alignment horizontal="center" vertical="center" wrapText="1"/>
    </xf>
    <xf numFmtId="181" fontId="125" fillId="56" borderId="26" xfId="0" applyNumberFormat="1" applyFont="1" applyFill="1" applyBorder="1" applyAlignment="1">
      <alignment horizontal="center" vertical="center" wrapText="1"/>
    </xf>
    <xf numFmtId="181" fontId="129" fillId="56" borderId="26" xfId="0" applyNumberFormat="1" applyFont="1" applyFill="1" applyBorder="1" applyAlignment="1">
      <alignment horizontal="center" vertical="center" wrapText="1"/>
    </xf>
    <xf numFmtId="181" fontId="129" fillId="56" borderId="26" xfId="2443" applyNumberFormat="1" applyFont="1" applyFill="1" applyBorder="1" applyAlignment="1">
      <alignment horizontal="center" vertical="center" wrapText="1"/>
    </xf>
    <xf numFmtId="0" fontId="125" fillId="56" borderId="29" xfId="0" applyFont="1" applyFill="1" applyBorder="1" applyAlignment="1">
      <alignment horizontal="center" vertical="center" wrapText="1"/>
    </xf>
    <xf numFmtId="0" fontId="125" fillId="56" borderId="35" xfId="0" applyFont="1" applyFill="1" applyBorder="1" applyAlignment="1">
      <alignment horizontal="center" vertical="center" wrapText="1"/>
    </xf>
    <xf numFmtId="2" fontId="129" fillId="56" borderId="26" xfId="0" applyNumberFormat="1" applyFont="1" applyFill="1" applyBorder="1" applyAlignment="1">
      <alignment horizontal="center" vertical="center" wrapText="1"/>
    </xf>
    <xf numFmtId="2" fontId="125" fillId="56" borderId="27" xfId="0" applyNumberFormat="1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top" wrapText="1"/>
    </xf>
    <xf numFmtId="0" fontId="125" fillId="56" borderId="33" xfId="0" applyFont="1" applyFill="1" applyBorder="1" applyAlignment="1">
      <alignment horizontal="center" vertical="center" wrapText="1"/>
    </xf>
    <xf numFmtId="0" fontId="125" fillId="56" borderId="26" xfId="0" applyNumberFormat="1" applyFont="1" applyFill="1" applyBorder="1" applyAlignment="1">
      <alignment horizontal="center" vertical="center" wrapText="1"/>
    </xf>
    <xf numFmtId="164" fontId="125" fillId="56" borderId="30" xfId="0" applyNumberFormat="1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2" fontId="125" fillId="56" borderId="30" xfId="0" applyNumberFormat="1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0" borderId="26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0" borderId="26" xfId="0" applyFont="1" applyBorder="1" applyAlignment="1">
      <alignment horizontal="center" vertical="center" wrapText="1"/>
    </xf>
    <xf numFmtId="0" fontId="130" fillId="56" borderId="26" xfId="0" applyFont="1" applyFill="1" applyBorder="1" applyAlignment="1">
      <alignment horizontal="center" vertical="center" wrapText="1"/>
    </xf>
    <xf numFmtId="2" fontId="130" fillId="56" borderId="26" xfId="0" applyNumberFormat="1" applyFont="1" applyFill="1" applyBorder="1" applyAlignment="1">
      <alignment horizontal="center" vertical="center" wrapText="1"/>
    </xf>
    <xf numFmtId="164" fontId="130" fillId="56" borderId="26" xfId="0" applyNumberFormat="1" applyFont="1" applyFill="1" applyBorder="1" applyAlignment="1">
      <alignment horizontal="center" vertical="center" wrapText="1"/>
    </xf>
    <xf numFmtId="0" fontId="130" fillId="56" borderId="0" xfId="0" applyFont="1" applyFill="1" applyAlignment="1">
      <alignment horizontal="center" wrapText="1"/>
    </xf>
    <xf numFmtId="2" fontId="125" fillId="0" borderId="26" xfId="0" applyNumberFormat="1" applyFont="1" applyBorder="1" applyAlignment="1">
      <alignment horizontal="center" vertical="center" wrapText="1"/>
    </xf>
    <xf numFmtId="164" fontId="125" fillId="0" borderId="27" xfId="0" applyNumberFormat="1" applyFont="1" applyBorder="1" applyAlignment="1">
      <alignment horizontal="center" vertical="center" wrapText="1"/>
    </xf>
    <xf numFmtId="164" fontId="125" fillId="0" borderId="26" xfId="0" applyNumberFormat="1" applyFont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28" xfId="0" applyFont="1" applyFill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30" fillId="56" borderId="31" xfId="0" applyFont="1" applyFill="1" applyBorder="1" applyAlignment="1">
      <alignment horizontal="center" vertical="center" wrapText="1"/>
    </xf>
    <xf numFmtId="0" fontId="125" fillId="56" borderId="28" xfId="0" applyFont="1" applyFill="1" applyBorder="1" applyAlignment="1">
      <alignment horizontal="center" vertical="top" wrapText="1"/>
    </xf>
    <xf numFmtId="0" fontId="124" fillId="0" borderId="0" xfId="0" applyFont="1" applyAlignment="1"/>
    <xf numFmtId="2" fontId="125" fillId="0" borderId="26" xfId="2443" applyNumberFormat="1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2" fontId="125" fillId="56" borderId="31" xfId="0" applyNumberFormat="1" applyFont="1" applyFill="1" applyBorder="1" applyAlignment="1">
      <alignment horizontal="center" vertical="center" wrapText="1"/>
    </xf>
    <xf numFmtId="2" fontId="130" fillId="0" borderId="26" xfId="0" applyNumberFormat="1" applyFont="1" applyBorder="1" applyAlignment="1">
      <alignment horizontal="center" vertical="center" wrapText="1"/>
    </xf>
    <xf numFmtId="164" fontId="130" fillId="0" borderId="26" xfId="0" applyNumberFormat="1" applyFont="1" applyBorder="1" applyAlignment="1">
      <alignment horizontal="center" vertical="center" wrapText="1"/>
    </xf>
    <xf numFmtId="0" fontId="130" fillId="0" borderId="26" xfId="0" applyFont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6" fillId="56" borderId="26" xfId="0" applyFont="1" applyFill="1" applyBorder="1" applyAlignment="1">
      <alignment horizontal="center" vertical="center" wrapText="1"/>
    </xf>
    <xf numFmtId="2" fontId="126" fillId="56" borderId="26" xfId="0" applyNumberFormat="1" applyFont="1" applyFill="1" applyBorder="1" applyAlignment="1">
      <alignment horizontal="center" vertical="center" wrapText="1"/>
    </xf>
    <xf numFmtId="164" fontId="125" fillId="56" borderId="31" xfId="0" applyNumberFormat="1" applyFont="1" applyFill="1" applyBorder="1" applyAlignment="1">
      <alignment horizontal="center" vertical="center" wrapText="1"/>
    </xf>
    <xf numFmtId="0" fontId="124" fillId="56" borderId="26" xfId="0" applyFont="1" applyFill="1" applyBorder="1" applyAlignment="1">
      <alignment vertical="center" wrapText="1"/>
    </xf>
    <xf numFmtId="181" fontId="125" fillId="0" borderId="26" xfId="2443" applyNumberFormat="1" applyFont="1" applyFill="1" applyBorder="1" applyAlignment="1">
      <alignment horizontal="center" vertical="center" wrapText="1"/>
    </xf>
    <xf numFmtId="164" fontId="125" fillId="0" borderId="26" xfId="2443" applyNumberFormat="1" applyFont="1" applyFill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0" borderId="31" xfId="0" applyFont="1" applyBorder="1" applyAlignment="1">
      <alignment horizontal="center" vertical="center" wrapText="1"/>
    </xf>
    <xf numFmtId="0" fontId="125" fillId="0" borderId="2" xfId="0" applyFont="1" applyBorder="1" applyAlignment="1">
      <alignment horizontal="center" vertical="center" wrapText="1"/>
    </xf>
    <xf numFmtId="2" fontId="125" fillId="0" borderId="27" xfId="0" applyNumberFormat="1" applyFont="1" applyBorder="1" applyAlignment="1">
      <alignment horizontal="center" vertical="center" wrapText="1"/>
    </xf>
    <xf numFmtId="0" fontId="125" fillId="0" borderId="30" xfId="0" applyFont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2" fontId="125" fillId="56" borderId="31" xfId="0" applyNumberFormat="1" applyFont="1" applyFill="1" applyBorder="1" applyAlignment="1">
      <alignment horizontal="center" vertical="center" wrapText="1"/>
    </xf>
    <xf numFmtId="0" fontId="125" fillId="56" borderId="2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5" fillId="56" borderId="2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7" fillId="0" borderId="4" xfId="0" applyFont="1" applyBorder="1" applyAlignment="1">
      <alignment vertical="center" wrapText="1"/>
    </xf>
    <xf numFmtId="0" fontId="127" fillId="0" borderId="0" xfId="0" applyFont="1" applyBorder="1" applyAlignment="1">
      <alignment vertical="center" wrapText="1"/>
    </xf>
    <xf numFmtId="0" fontId="127" fillId="0" borderId="32" xfId="0" applyFont="1" applyBorder="1" applyAlignment="1">
      <alignment vertical="center" wrapText="1"/>
    </xf>
    <xf numFmtId="0" fontId="127" fillId="0" borderId="5" xfId="0" applyFont="1" applyBorder="1" applyAlignment="1">
      <alignment vertical="center" wrapText="1"/>
    </xf>
    <xf numFmtId="0" fontId="125" fillId="56" borderId="30" xfId="0" applyFont="1" applyFill="1" applyBorder="1" applyAlignment="1">
      <alignment horizontal="center" vertical="center" wrapText="1"/>
    </xf>
    <xf numFmtId="0" fontId="125" fillId="56" borderId="2" xfId="0" applyFont="1" applyFill="1" applyBorder="1" applyAlignment="1">
      <alignment horizontal="center" vertical="center" wrapText="1"/>
    </xf>
    <xf numFmtId="0" fontId="125" fillId="56" borderId="31" xfId="0" applyFont="1" applyFill="1" applyBorder="1" applyAlignment="1">
      <alignment horizontal="center" vertical="center" wrapText="1"/>
    </xf>
    <xf numFmtId="0" fontId="125" fillId="56" borderId="26" xfId="0" applyFont="1" applyFill="1" applyBorder="1" applyAlignment="1">
      <alignment horizontal="center" vertical="center" wrapText="1"/>
    </xf>
    <xf numFmtId="0" fontId="126" fillId="56" borderId="27" xfId="0" applyFont="1" applyFill="1" applyBorder="1" applyAlignment="1">
      <alignment horizontal="center" vertical="center" wrapText="1"/>
    </xf>
    <xf numFmtId="0" fontId="126" fillId="56" borderId="28" xfId="0" applyFont="1" applyFill="1" applyBorder="1" applyAlignment="1">
      <alignment horizontal="center" vertical="center" wrapText="1"/>
    </xf>
    <xf numFmtId="0" fontId="126" fillId="56" borderId="29" xfId="0" applyFont="1" applyFill="1" applyBorder="1" applyAlignment="1">
      <alignment horizontal="center" vertical="center" wrapText="1"/>
    </xf>
    <xf numFmtId="0" fontId="124" fillId="56" borderId="31" xfId="0" applyFont="1" applyFill="1" applyBorder="1" applyAlignment="1">
      <alignment horizontal="center" vertical="center" wrapText="1"/>
    </xf>
    <xf numFmtId="0" fontId="130" fillId="56" borderId="30" xfId="0" applyFont="1" applyFill="1" applyBorder="1" applyAlignment="1">
      <alignment horizontal="center" vertical="center" wrapText="1"/>
    </xf>
    <xf numFmtId="0" fontId="130" fillId="56" borderId="2" xfId="0" applyFont="1" applyFill="1" applyBorder="1" applyAlignment="1">
      <alignment horizontal="center" vertical="center" wrapText="1"/>
    </xf>
    <xf numFmtId="0" fontId="130" fillId="56" borderId="31" xfId="0" applyFont="1" applyFill="1" applyBorder="1" applyAlignment="1">
      <alignment horizontal="center" vertical="center" wrapText="1"/>
    </xf>
    <xf numFmtId="0" fontId="125" fillId="0" borderId="30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31" xfId="0" applyFont="1" applyFill="1" applyBorder="1" applyAlignment="1">
      <alignment horizontal="center" vertical="center" wrapText="1"/>
    </xf>
    <xf numFmtId="0" fontId="131" fillId="56" borderId="27" xfId="0" applyFont="1" applyFill="1" applyBorder="1" applyAlignment="1">
      <alignment horizontal="center" vertical="center" wrapText="1"/>
    </xf>
    <xf numFmtId="0" fontId="131" fillId="56" borderId="28" xfId="0" applyFont="1" applyFill="1" applyBorder="1" applyAlignment="1">
      <alignment horizontal="center" vertical="center" wrapText="1"/>
    </xf>
    <xf numFmtId="0" fontId="131" fillId="56" borderId="29" xfId="0" applyFont="1" applyFill="1" applyBorder="1" applyAlignment="1">
      <alignment horizontal="center" vertical="center" wrapText="1"/>
    </xf>
    <xf numFmtId="0" fontId="125" fillId="56" borderId="27" xfId="0" applyFont="1" applyFill="1" applyBorder="1" applyAlignment="1">
      <alignment horizontal="center" vertical="center" wrapText="1"/>
    </xf>
    <xf numFmtId="0" fontId="125" fillId="56" borderId="28" xfId="0" applyFont="1" applyFill="1" applyBorder="1" applyAlignment="1">
      <alignment horizontal="center" vertical="center" wrapText="1"/>
    </xf>
    <xf numFmtId="0" fontId="125" fillId="56" borderId="29" xfId="0" applyFont="1" applyFill="1" applyBorder="1" applyAlignment="1">
      <alignment horizontal="center" vertical="center" wrapText="1"/>
    </xf>
    <xf numFmtId="0" fontId="128" fillId="0" borderId="34" xfId="0" applyFont="1" applyBorder="1" applyAlignment="1">
      <alignment horizontal="center" vertical="center" wrapText="1"/>
    </xf>
    <xf numFmtId="0" fontId="128" fillId="0" borderId="35" xfId="0" applyFont="1" applyBorder="1" applyAlignment="1">
      <alignment horizontal="center" vertical="center" wrapText="1"/>
    </xf>
    <xf numFmtId="2" fontId="125" fillId="56" borderId="30" xfId="0" applyNumberFormat="1" applyFont="1" applyFill="1" applyBorder="1" applyAlignment="1">
      <alignment horizontal="center" vertical="center" wrapText="1"/>
    </xf>
    <xf numFmtId="2" fontId="125" fillId="56" borderId="2" xfId="0" applyNumberFormat="1" applyFont="1" applyFill="1" applyBorder="1" applyAlignment="1">
      <alignment horizontal="center" vertical="center" wrapText="1"/>
    </xf>
    <xf numFmtId="2" fontId="125" fillId="56" borderId="31" xfId="0" applyNumberFormat="1" applyFont="1" applyFill="1" applyBorder="1" applyAlignment="1">
      <alignment horizontal="center" vertical="center" wrapText="1"/>
    </xf>
    <xf numFmtId="49" fontId="125" fillId="56" borderId="30" xfId="0" applyNumberFormat="1" applyFont="1" applyFill="1" applyBorder="1" applyAlignment="1">
      <alignment horizontal="center" vertical="center" wrapText="1"/>
    </xf>
    <xf numFmtId="49" fontId="125" fillId="56" borderId="31" xfId="0" applyNumberFormat="1" applyFont="1" applyFill="1" applyBorder="1" applyAlignment="1">
      <alignment horizontal="center" vertical="center" wrapText="1"/>
    </xf>
    <xf numFmtId="0" fontId="124" fillId="56" borderId="2" xfId="0" applyFont="1" applyFill="1" applyBorder="1" applyAlignment="1">
      <alignment horizontal="center" vertical="center" wrapText="1"/>
    </xf>
    <xf numFmtId="0" fontId="131" fillId="55" borderId="27" xfId="0" applyFont="1" applyFill="1" applyBorder="1" applyAlignment="1">
      <alignment horizontal="center" vertical="center" wrapText="1"/>
    </xf>
    <xf numFmtId="0" fontId="131" fillId="55" borderId="28" xfId="0" applyFont="1" applyFill="1" applyBorder="1" applyAlignment="1">
      <alignment horizontal="center" vertical="center" wrapText="1"/>
    </xf>
    <xf numFmtId="0" fontId="131" fillId="55" borderId="29" xfId="0" applyFont="1" applyFill="1" applyBorder="1" applyAlignment="1">
      <alignment horizontal="center" vertical="center" wrapText="1"/>
    </xf>
    <xf numFmtId="0" fontId="126" fillId="55" borderId="27" xfId="0" applyFont="1" applyFill="1" applyBorder="1" applyAlignment="1">
      <alignment horizontal="center" wrapText="1"/>
    </xf>
    <xf numFmtId="0" fontId="126" fillId="55" borderId="28" xfId="0" applyFont="1" applyFill="1" applyBorder="1" applyAlignment="1">
      <alignment horizontal="center" wrapText="1"/>
    </xf>
    <xf numFmtId="0" fontId="126" fillId="55" borderId="29" xfId="0" applyFont="1" applyFill="1" applyBorder="1" applyAlignment="1">
      <alignment horizontal="center" wrapText="1"/>
    </xf>
    <xf numFmtId="0" fontId="125" fillId="0" borderId="30" xfId="0" applyFont="1" applyBorder="1" applyAlignment="1">
      <alignment horizontal="center" vertical="center" wrapText="1"/>
    </xf>
    <xf numFmtId="0" fontId="125" fillId="0" borderId="31" xfId="0" applyFont="1" applyBorder="1" applyAlignment="1">
      <alignment horizontal="center" vertical="center" wrapText="1"/>
    </xf>
    <xf numFmtId="0" fontId="125" fillId="0" borderId="2" xfId="0" applyFont="1" applyBorder="1" applyAlignment="1">
      <alignment horizontal="center" vertical="center" wrapText="1"/>
    </xf>
    <xf numFmtId="0" fontId="125" fillId="0" borderId="26" xfId="0" applyFont="1" applyFill="1" applyBorder="1" applyAlignment="1">
      <alignment horizontal="center" vertical="center" wrapText="1"/>
    </xf>
    <xf numFmtId="10" fontId="126" fillId="56" borderId="27" xfId="0" applyNumberFormat="1" applyFont="1" applyFill="1" applyBorder="1" applyAlignment="1">
      <alignment horizontal="center" vertical="center" wrapText="1"/>
    </xf>
    <xf numFmtId="10" fontId="126" fillId="56" borderId="28" xfId="0" applyNumberFormat="1" applyFont="1" applyFill="1" applyBorder="1" applyAlignment="1">
      <alignment horizontal="center" vertical="center" wrapText="1"/>
    </xf>
    <xf numFmtId="10" fontId="126" fillId="56" borderId="29" xfId="0" applyNumberFormat="1" applyFont="1" applyFill="1" applyBorder="1" applyAlignment="1">
      <alignment horizontal="center" vertical="center" wrapText="1"/>
    </xf>
    <xf numFmtId="14" fontId="125" fillId="0" borderId="30" xfId="0" applyNumberFormat="1" applyFont="1" applyBorder="1" applyAlignment="1">
      <alignment horizontal="center" vertical="center" wrapText="1"/>
    </xf>
    <xf numFmtId="14" fontId="125" fillId="0" borderId="31" xfId="0" applyNumberFormat="1" applyFont="1" applyBorder="1" applyAlignment="1">
      <alignment horizontal="center" vertical="center" wrapText="1"/>
    </xf>
    <xf numFmtId="0" fontId="125" fillId="0" borderId="27" xfId="0" applyFont="1" applyBorder="1" applyAlignment="1">
      <alignment horizontal="center" vertical="center" wrapText="1"/>
    </xf>
    <xf numFmtId="0" fontId="125" fillId="0" borderId="29" xfId="0" applyFont="1" applyBorder="1" applyAlignment="1">
      <alignment horizontal="center" vertical="center" wrapText="1"/>
    </xf>
    <xf numFmtId="0" fontId="125" fillId="0" borderId="28" xfId="0" applyFont="1" applyBorder="1" applyAlignment="1">
      <alignment horizontal="center" vertical="center" wrapText="1"/>
    </xf>
    <xf numFmtId="2" fontId="125" fillId="0" borderId="30" xfId="0" applyNumberFormat="1" applyFont="1" applyBorder="1" applyAlignment="1">
      <alignment horizontal="center" vertical="center" wrapText="1"/>
    </xf>
    <xf numFmtId="2" fontId="125" fillId="0" borderId="31" xfId="0" applyNumberFormat="1" applyFont="1" applyBorder="1" applyAlignment="1">
      <alignment horizontal="center" vertical="center" wrapText="1"/>
    </xf>
    <xf numFmtId="0" fontId="126" fillId="55" borderId="27" xfId="0" applyFont="1" applyFill="1" applyBorder="1" applyAlignment="1">
      <alignment horizontal="center" vertical="center" wrapText="1"/>
    </xf>
    <xf numFmtId="0" fontId="126" fillId="55" borderId="28" xfId="0" applyFont="1" applyFill="1" applyBorder="1" applyAlignment="1">
      <alignment horizontal="center" vertical="center" wrapText="1"/>
    </xf>
    <xf numFmtId="0" fontId="126" fillId="55" borderId="29" xfId="0" applyFont="1" applyFill="1" applyBorder="1" applyAlignment="1">
      <alignment horizontal="center" vertical="center" wrapText="1"/>
    </xf>
    <xf numFmtId="2" fontId="125" fillId="0" borderId="2" xfId="0" applyNumberFormat="1" applyFont="1" applyBorder="1" applyAlignment="1">
      <alignment horizontal="center" vertical="center" wrapText="1"/>
    </xf>
  </cellXfs>
  <cellStyles count="2444">
    <cellStyle name=" 1" xfId="4"/>
    <cellStyle name="_x000a_bidires=100_x000d_" xfId="5"/>
    <cellStyle name="%" xfId="6"/>
    <cellStyle name="%_Inputs" xfId="7"/>
    <cellStyle name="%_Inputs (const)" xfId="8"/>
    <cellStyle name="%_Inputs Co" xfId="9"/>
    <cellStyle name="?…?ж?Ш?и [0.00]" xfId="10"/>
    <cellStyle name="?W??_‘O’с?р??" xfId="11"/>
    <cellStyle name="_CashFlow_2007_проект_02_02_final" xfId="12"/>
    <cellStyle name="_Model_RAB Мой" xfId="13"/>
    <cellStyle name="_Model_RAB Мой 2" xfId="14"/>
    <cellStyle name="_Model_RAB Мой 2_OREP.KU.2011.MONTHLY.02(v0.1)" xfId="15"/>
    <cellStyle name="_Model_RAB Мой 2_OREP.KU.2011.MONTHLY.02(v0.4)" xfId="16"/>
    <cellStyle name="_Model_RAB Мой 2_OREP.KU.2011.MONTHLY.11(v1.4)" xfId="17"/>
    <cellStyle name="_Model_RAB Мой 2_OREP.KU.2011.MONTHLY.11(v1.4)_UPDATE.BALANCE.WARM.2012YEAR.TO.1.1" xfId="18"/>
    <cellStyle name="_Model_RAB Мой 2_OREP.KU.2011.MONTHLY.11(v1.4)_UPDATE.CALC.WARM.2012YEAR.TO.1.1" xfId="19"/>
    <cellStyle name="_Model_RAB Мой 2_UPDATE.BALANCE.WARM.2012YEAR.TO.1.1" xfId="20"/>
    <cellStyle name="_Model_RAB Мой 2_UPDATE.CALC.WARM.2012YEAR.TO.1.1" xfId="21"/>
    <cellStyle name="_Model_RAB Мой 2_UPDATE.MONITORING.OS.EE.2.02.TO.1.3.64" xfId="22"/>
    <cellStyle name="_Model_RAB Мой 2_UPDATE.OREP.KU.2011.MONTHLY.02.TO.1.2" xfId="23"/>
    <cellStyle name="_Model_RAB Мой_46EE.2011(v1.0)" xfId="24"/>
    <cellStyle name="_Model_RAB Мой_46EE.2011(v1.0)_46TE.2011(v1.0)" xfId="25"/>
    <cellStyle name="_Model_RAB Мой_46EE.2011(v1.0)_INDEX.STATION.2012(v1.0)_" xfId="26"/>
    <cellStyle name="_Model_RAB Мой_46EE.2011(v1.0)_INDEX.STATION.2012(v2.0)" xfId="27"/>
    <cellStyle name="_Model_RAB Мой_46EE.2011(v1.0)_INDEX.STATION.2012(v2.1)" xfId="28"/>
    <cellStyle name="_Model_RAB Мой_46EE.2011(v1.0)_TEPLO.PREDEL.2012.M(v1.1)_test" xfId="29"/>
    <cellStyle name="_Model_RAB Мой_46EE.2011(v1.2)" xfId="30"/>
    <cellStyle name="_Model_RAB Мой_46EP.2011(v2.0)" xfId="31"/>
    <cellStyle name="_Model_RAB Мой_46EP.2012(v0.1)" xfId="32"/>
    <cellStyle name="_Model_RAB Мой_46TE.2011(v1.0)" xfId="33"/>
    <cellStyle name="_Model_RAB Мой_4DNS.UPDATE.EXAMPLE" xfId="34"/>
    <cellStyle name="_Model_RAB Мой_ARMRAZR" xfId="35"/>
    <cellStyle name="_Model_RAB Мой_BALANCE.WARM.2010.FACT(v1.0)" xfId="36"/>
    <cellStyle name="_Model_RAB Мой_BALANCE.WARM.2010.PLAN" xfId="37"/>
    <cellStyle name="_Model_RAB Мой_BALANCE.WARM.2011YEAR(v0.7)" xfId="38"/>
    <cellStyle name="_Model_RAB Мой_BALANCE.WARM.2011YEAR.NEW.UPDATE.SCHEME" xfId="39"/>
    <cellStyle name="_Model_RAB Мой_CALC.NORMATIV.KU(v0.2)" xfId="40"/>
    <cellStyle name="_Model_RAB Мой_EE.2REK.P2011.4.78(v0.3)" xfId="41"/>
    <cellStyle name="_Model_RAB Мой_FORM3.1.2013(v0.2)" xfId="42"/>
    <cellStyle name="_Model_RAB Мой_FORM3.2013(v1.0)" xfId="43"/>
    <cellStyle name="_Model_RAB Мой_FORM3.REG(v1.0)" xfId="44"/>
    <cellStyle name="_Model_RAB Мой_FORM910.2012(v1.1)" xfId="45"/>
    <cellStyle name="_Model_RAB Мой_INDEX.STATION.2012(v2.1)" xfId="46"/>
    <cellStyle name="_Model_RAB Мой_INDEX.STATION.2013(v1.0)_патч до 1.1" xfId="47"/>
    <cellStyle name="_Model_RAB Мой_INVEST.EE.PLAN.4.78(v0.1)" xfId="48"/>
    <cellStyle name="_Model_RAB Мой_INVEST.EE.PLAN.4.78(v0.3)" xfId="49"/>
    <cellStyle name="_Model_RAB Мой_INVEST.EE.PLAN.4.78(v1.0)" xfId="50"/>
    <cellStyle name="_Model_RAB Мой_INVEST.EE.PLAN.4.78(v1.0)_PASSPORT.TEPLO.PROIZV(v2.0)" xfId="51"/>
    <cellStyle name="_Model_RAB Мой_INVEST.EE.PLAN.4.78(v1.0)_PASSPORT.TEPLO.PROIZV(v2.0)_INDEX.STATION.2013(v1.0)_патч до 1.1" xfId="52"/>
    <cellStyle name="_Model_RAB Мой_INVEST.EE.PLAN.4.78(v1.0)_PASSPORT.TEPLO.PROIZV(v2.0)_TEPLO.PREDEL.2013(v2.0)" xfId="53"/>
    <cellStyle name="_Model_RAB Мой_INVEST.PLAN.4.78(v0.1)" xfId="54"/>
    <cellStyle name="_Model_RAB Мой_INVEST.WARM.PLAN.4.78(v0.1)" xfId="55"/>
    <cellStyle name="_Model_RAB Мой_INVEST_WARM_PLAN" xfId="56"/>
    <cellStyle name="_Model_RAB Мой_NADB.JNVLP.APTEKA.2012(v1.0)_21_02_12" xfId="57"/>
    <cellStyle name="_Model_RAB Мой_NADB.JNVLS.APTEKA.2011(v1.3.3)" xfId="58"/>
    <cellStyle name="_Model_RAB Мой_NADB.JNVLS.APTEKA.2011(v1.3.3)_46TE.2011(v1.0)" xfId="59"/>
    <cellStyle name="_Model_RAB Мой_NADB.JNVLS.APTEKA.2011(v1.3.3)_INDEX.STATION.2012(v1.0)_" xfId="60"/>
    <cellStyle name="_Model_RAB Мой_NADB.JNVLS.APTEKA.2011(v1.3.3)_INDEX.STATION.2012(v2.0)" xfId="61"/>
    <cellStyle name="_Model_RAB Мой_NADB.JNVLS.APTEKA.2011(v1.3.3)_INDEX.STATION.2012(v2.1)" xfId="62"/>
    <cellStyle name="_Model_RAB Мой_NADB.JNVLS.APTEKA.2011(v1.3.3)_TEPLO.PREDEL.2012.M(v1.1)_test" xfId="63"/>
    <cellStyle name="_Model_RAB Мой_NADB.JNVLS.APTEKA.2011(v1.3.4)" xfId="64"/>
    <cellStyle name="_Model_RAB Мой_NADB.JNVLS.APTEKA.2011(v1.3.4)_46TE.2011(v1.0)" xfId="65"/>
    <cellStyle name="_Model_RAB Мой_NADB.JNVLS.APTEKA.2011(v1.3.4)_INDEX.STATION.2012(v1.0)_" xfId="66"/>
    <cellStyle name="_Model_RAB Мой_NADB.JNVLS.APTEKA.2011(v1.3.4)_INDEX.STATION.2012(v2.0)" xfId="67"/>
    <cellStyle name="_Model_RAB Мой_NADB.JNVLS.APTEKA.2011(v1.3.4)_INDEX.STATION.2012(v2.1)" xfId="68"/>
    <cellStyle name="_Model_RAB Мой_NADB.JNVLS.APTEKA.2011(v1.3.4)_TEPLO.PREDEL.2012.M(v1.1)_test" xfId="69"/>
    <cellStyle name="_Model_RAB Мой_PASSPORT.TEPLO.PROIZV(v2.0)" xfId="70"/>
    <cellStyle name="_Model_RAB Мой_PASSPORT.TEPLO.PROIZV(v2.1)" xfId="71"/>
    <cellStyle name="_Model_RAB Мой_PASSPORT.TEPLO.SETI(v0.7)" xfId="72"/>
    <cellStyle name="_Model_RAB Мой_PASSPORT.TEPLO.SETI(v1.0)" xfId="73"/>
    <cellStyle name="_Model_RAB Мой_PREDEL.JKH.UTV.2011(v1.0.1)" xfId="74"/>
    <cellStyle name="_Model_RAB Мой_PREDEL.JKH.UTV.2011(v1.0.1)_46TE.2011(v1.0)" xfId="75"/>
    <cellStyle name="_Model_RAB Мой_PREDEL.JKH.UTV.2011(v1.0.1)_INDEX.STATION.2012(v1.0)_" xfId="76"/>
    <cellStyle name="_Model_RAB Мой_PREDEL.JKH.UTV.2011(v1.0.1)_INDEX.STATION.2012(v2.0)" xfId="77"/>
    <cellStyle name="_Model_RAB Мой_PREDEL.JKH.UTV.2011(v1.0.1)_INDEX.STATION.2012(v2.1)" xfId="78"/>
    <cellStyle name="_Model_RAB Мой_PREDEL.JKH.UTV.2011(v1.0.1)_TEPLO.PREDEL.2012.M(v1.1)_test" xfId="79"/>
    <cellStyle name="_Model_RAB Мой_PREDEL.JKH.UTV.2011(v1.1)" xfId="80"/>
    <cellStyle name="_Model_RAB Мой_REP.BLR.2012(v1.0)" xfId="81"/>
    <cellStyle name="_Model_RAB Мой_TEHSHEET" xfId="82"/>
    <cellStyle name="_Model_RAB Мой_TEPLO.PREDEL.2012.M(v1.1)" xfId="83"/>
    <cellStyle name="_Model_RAB Мой_TEPLO.PREDEL.2013(v2.0)" xfId="84"/>
    <cellStyle name="_Model_RAB Мой_TEST.TEMPLATE" xfId="85"/>
    <cellStyle name="_Model_RAB Мой_UPDATE.46EE.2011.TO.1.1" xfId="86"/>
    <cellStyle name="_Model_RAB Мой_UPDATE.46TE.2011.TO.1.1" xfId="87"/>
    <cellStyle name="_Model_RAB Мой_UPDATE.46TE.2011.TO.1.2" xfId="88"/>
    <cellStyle name="_Model_RAB Мой_UPDATE.BALANCE.WARM.2011YEAR.TO.1.1" xfId="89"/>
    <cellStyle name="_Model_RAB Мой_UPDATE.BALANCE.WARM.2011YEAR.TO.1.1_46TE.2011(v1.0)" xfId="90"/>
    <cellStyle name="_Model_RAB Мой_UPDATE.BALANCE.WARM.2011YEAR.TO.1.1_INDEX.STATION.2012(v1.0)_" xfId="91"/>
    <cellStyle name="_Model_RAB Мой_UPDATE.BALANCE.WARM.2011YEAR.TO.1.1_INDEX.STATION.2012(v2.0)" xfId="92"/>
    <cellStyle name="_Model_RAB Мой_UPDATE.BALANCE.WARM.2011YEAR.TO.1.1_INDEX.STATION.2012(v2.1)" xfId="93"/>
    <cellStyle name="_Model_RAB Мой_UPDATE.BALANCE.WARM.2011YEAR.TO.1.1_OREP.KU.2011.MONTHLY.02(v1.1)" xfId="94"/>
    <cellStyle name="_Model_RAB Мой_UPDATE.BALANCE.WARM.2011YEAR.TO.1.1_TEPLO.PREDEL.2012.M(v1.1)_test" xfId="95"/>
    <cellStyle name="_Model_RAB Мой_UPDATE.BALANCE.WARM.2011YEAR.TO.1.2" xfId="96"/>
    <cellStyle name="_Model_RAB Мой_UPDATE.BALANCE.WARM.2011YEAR.TO.1.4.64" xfId="97"/>
    <cellStyle name="_Model_RAB Мой_UPDATE.BALANCE.WARM.2011YEAR.TO.1.5.64" xfId="98"/>
    <cellStyle name="_Model_RAB Мой_UPDATE.MONITORING.OS.EE.2.02.TO.1.3.64" xfId="99"/>
    <cellStyle name="_Model_RAB Мой_UPDATE.NADB.JNVLS.APTEKA.2011.TO.1.3.4" xfId="100"/>
    <cellStyle name="_Model_RAB_MRSK_svod" xfId="101"/>
    <cellStyle name="_Model_RAB_MRSK_svod 2" xfId="102"/>
    <cellStyle name="_Model_RAB_MRSK_svod 2_OREP.KU.2011.MONTHLY.02(v0.1)" xfId="103"/>
    <cellStyle name="_Model_RAB_MRSK_svod 2_OREP.KU.2011.MONTHLY.02(v0.4)" xfId="104"/>
    <cellStyle name="_Model_RAB_MRSK_svod 2_OREP.KU.2011.MONTHLY.11(v1.4)" xfId="105"/>
    <cellStyle name="_Model_RAB_MRSK_svod 2_OREP.KU.2011.MONTHLY.11(v1.4)_UPDATE.BALANCE.WARM.2012YEAR.TO.1.1" xfId="106"/>
    <cellStyle name="_Model_RAB_MRSK_svod 2_OREP.KU.2011.MONTHLY.11(v1.4)_UPDATE.CALC.WARM.2012YEAR.TO.1.1" xfId="107"/>
    <cellStyle name="_Model_RAB_MRSK_svod 2_UPDATE.BALANCE.WARM.2012YEAR.TO.1.1" xfId="108"/>
    <cellStyle name="_Model_RAB_MRSK_svod 2_UPDATE.CALC.WARM.2012YEAR.TO.1.1" xfId="109"/>
    <cellStyle name="_Model_RAB_MRSK_svod 2_UPDATE.MONITORING.OS.EE.2.02.TO.1.3.64" xfId="110"/>
    <cellStyle name="_Model_RAB_MRSK_svod 2_UPDATE.OREP.KU.2011.MONTHLY.02.TO.1.2" xfId="111"/>
    <cellStyle name="_Model_RAB_MRSK_svod_46EE.2011(v1.0)" xfId="112"/>
    <cellStyle name="_Model_RAB_MRSK_svod_46EE.2011(v1.0)_46TE.2011(v1.0)" xfId="113"/>
    <cellStyle name="_Model_RAB_MRSK_svod_46EE.2011(v1.0)_INDEX.STATION.2012(v1.0)_" xfId="114"/>
    <cellStyle name="_Model_RAB_MRSK_svod_46EE.2011(v1.0)_INDEX.STATION.2012(v2.0)" xfId="115"/>
    <cellStyle name="_Model_RAB_MRSK_svod_46EE.2011(v1.0)_INDEX.STATION.2012(v2.1)" xfId="116"/>
    <cellStyle name="_Model_RAB_MRSK_svod_46EE.2011(v1.0)_TEPLO.PREDEL.2012.M(v1.1)_test" xfId="117"/>
    <cellStyle name="_Model_RAB_MRSK_svod_46EE.2011(v1.2)" xfId="118"/>
    <cellStyle name="_Model_RAB_MRSK_svod_46EP.2011(v2.0)" xfId="119"/>
    <cellStyle name="_Model_RAB_MRSK_svod_46EP.2012(v0.1)" xfId="120"/>
    <cellStyle name="_Model_RAB_MRSK_svod_46TE.2011(v1.0)" xfId="121"/>
    <cellStyle name="_Model_RAB_MRSK_svod_4DNS.UPDATE.EXAMPLE" xfId="122"/>
    <cellStyle name="_Model_RAB_MRSK_svod_ARMRAZR" xfId="123"/>
    <cellStyle name="_Model_RAB_MRSK_svod_BALANCE.WARM.2010.FACT(v1.0)" xfId="124"/>
    <cellStyle name="_Model_RAB_MRSK_svod_BALANCE.WARM.2010.PLAN" xfId="125"/>
    <cellStyle name="_Model_RAB_MRSK_svod_BALANCE.WARM.2011YEAR(v0.7)" xfId="126"/>
    <cellStyle name="_Model_RAB_MRSK_svod_BALANCE.WARM.2011YEAR.NEW.UPDATE.SCHEME" xfId="127"/>
    <cellStyle name="_Model_RAB_MRSK_svod_CALC.NORMATIV.KU(v0.2)" xfId="128"/>
    <cellStyle name="_Model_RAB_MRSK_svod_EE.2REK.P2011.4.78(v0.3)" xfId="129"/>
    <cellStyle name="_Model_RAB_MRSK_svod_FORM3.1.2013(v0.2)" xfId="130"/>
    <cellStyle name="_Model_RAB_MRSK_svod_FORM3.2013(v1.0)" xfId="131"/>
    <cellStyle name="_Model_RAB_MRSK_svod_FORM3.REG(v1.0)" xfId="132"/>
    <cellStyle name="_Model_RAB_MRSK_svod_FORM910.2012(v1.1)" xfId="133"/>
    <cellStyle name="_Model_RAB_MRSK_svod_INDEX.STATION.2012(v2.1)" xfId="134"/>
    <cellStyle name="_Model_RAB_MRSK_svod_INDEX.STATION.2013(v1.0)_патч до 1.1" xfId="135"/>
    <cellStyle name="_Model_RAB_MRSK_svod_INVEST.EE.PLAN.4.78(v0.1)" xfId="136"/>
    <cellStyle name="_Model_RAB_MRSK_svod_INVEST.EE.PLAN.4.78(v0.3)" xfId="137"/>
    <cellStyle name="_Model_RAB_MRSK_svod_INVEST.EE.PLAN.4.78(v1.0)" xfId="138"/>
    <cellStyle name="_Model_RAB_MRSK_svod_INVEST.EE.PLAN.4.78(v1.0)_PASSPORT.TEPLO.PROIZV(v2.0)" xfId="139"/>
    <cellStyle name="_Model_RAB_MRSK_svod_INVEST.EE.PLAN.4.78(v1.0)_PASSPORT.TEPLO.PROIZV(v2.0)_INDEX.STATION.2013(v1.0)_патч до 1.1" xfId="140"/>
    <cellStyle name="_Model_RAB_MRSK_svod_INVEST.EE.PLAN.4.78(v1.0)_PASSPORT.TEPLO.PROIZV(v2.0)_TEPLO.PREDEL.2013(v2.0)" xfId="141"/>
    <cellStyle name="_Model_RAB_MRSK_svod_INVEST.PLAN.4.78(v0.1)" xfId="142"/>
    <cellStyle name="_Model_RAB_MRSK_svod_INVEST.WARM.PLAN.4.78(v0.1)" xfId="143"/>
    <cellStyle name="_Model_RAB_MRSK_svod_INVEST_WARM_PLAN" xfId="144"/>
    <cellStyle name="_Model_RAB_MRSK_svod_NADB.JNVLP.APTEKA.2012(v1.0)_21_02_12" xfId="145"/>
    <cellStyle name="_Model_RAB_MRSK_svod_NADB.JNVLS.APTEKA.2011(v1.3.3)" xfId="146"/>
    <cellStyle name="_Model_RAB_MRSK_svod_NADB.JNVLS.APTEKA.2011(v1.3.3)_46TE.2011(v1.0)" xfId="147"/>
    <cellStyle name="_Model_RAB_MRSK_svod_NADB.JNVLS.APTEKA.2011(v1.3.3)_INDEX.STATION.2012(v1.0)_" xfId="148"/>
    <cellStyle name="_Model_RAB_MRSK_svod_NADB.JNVLS.APTEKA.2011(v1.3.3)_INDEX.STATION.2012(v2.0)" xfId="149"/>
    <cellStyle name="_Model_RAB_MRSK_svod_NADB.JNVLS.APTEKA.2011(v1.3.3)_INDEX.STATION.2012(v2.1)" xfId="150"/>
    <cellStyle name="_Model_RAB_MRSK_svod_NADB.JNVLS.APTEKA.2011(v1.3.3)_TEPLO.PREDEL.2012.M(v1.1)_test" xfId="151"/>
    <cellStyle name="_Model_RAB_MRSK_svod_NADB.JNVLS.APTEKA.2011(v1.3.4)" xfId="152"/>
    <cellStyle name="_Model_RAB_MRSK_svod_NADB.JNVLS.APTEKA.2011(v1.3.4)_46TE.2011(v1.0)" xfId="153"/>
    <cellStyle name="_Model_RAB_MRSK_svod_NADB.JNVLS.APTEKA.2011(v1.3.4)_INDEX.STATION.2012(v1.0)_" xfId="154"/>
    <cellStyle name="_Model_RAB_MRSK_svod_NADB.JNVLS.APTEKA.2011(v1.3.4)_INDEX.STATION.2012(v2.0)" xfId="155"/>
    <cellStyle name="_Model_RAB_MRSK_svod_NADB.JNVLS.APTEKA.2011(v1.3.4)_INDEX.STATION.2012(v2.1)" xfId="156"/>
    <cellStyle name="_Model_RAB_MRSK_svod_NADB.JNVLS.APTEKA.2011(v1.3.4)_TEPLO.PREDEL.2012.M(v1.1)_test" xfId="157"/>
    <cellStyle name="_Model_RAB_MRSK_svod_PASSPORT.TEPLO.PROIZV(v2.0)" xfId="158"/>
    <cellStyle name="_Model_RAB_MRSK_svod_PASSPORT.TEPLO.PROIZV(v2.1)" xfId="159"/>
    <cellStyle name="_Model_RAB_MRSK_svod_PASSPORT.TEPLO.SETI(v0.7)" xfId="160"/>
    <cellStyle name="_Model_RAB_MRSK_svod_PASSPORT.TEPLO.SETI(v1.0)" xfId="161"/>
    <cellStyle name="_Model_RAB_MRSK_svod_PREDEL.JKH.UTV.2011(v1.0.1)" xfId="162"/>
    <cellStyle name="_Model_RAB_MRSK_svod_PREDEL.JKH.UTV.2011(v1.0.1)_46TE.2011(v1.0)" xfId="163"/>
    <cellStyle name="_Model_RAB_MRSK_svod_PREDEL.JKH.UTV.2011(v1.0.1)_INDEX.STATION.2012(v1.0)_" xfId="164"/>
    <cellStyle name="_Model_RAB_MRSK_svod_PREDEL.JKH.UTV.2011(v1.0.1)_INDEX.STATION.2012(v2.0)" xfId="165"/>
    <cellStyle name="_Model_RAB_MRSK_svod_PREDEL.JKH.UTV.2011(v1.0.1)_INDEX.STATION.2012(v2.1)" xfId="166"/>
    <cellStyle name="_Model_RAB_MRSK_svod_PREDEL.JKH.UTV.2011(v1.0.1)_TEPLO.PREDEL.2012.M(v1.1)_test" xfId="167"/>
    <cellStyle name="_Model_RAB_MRSK_svod_PREDEL.JKH.UTV.2011(v1.1)" xfId="168"/>
    <cellStyle name="_Model_RAB_MRSK_svod_REP.BLR.2012(v1.0)" xfId="169"/>
    <cellStyle name="_Model_RAB_MRSK_svod_TEHSHEET" xfId="170"/>
    <cellStyle name="_Model_RAB_MRSK_svod_TEPLO.PREDEL.2012.M(v1.1)" xfId="171"/>
    <cellStyle name="_Model_RAB_MRSK_svod_TEPLO.PREDEL.2013(v2.0)" xfId="172"/>
    <cellStyle name="_Model_RAB_MRSK_svod_TEST.TEMPLATE" xfId="173"/>
    <cellStyle name="_Model_RAB_MRSK_svod_UPDATE.46EE.2011.TO.1.1" xfId="174"/>
    <cellStyle name="_Model_RAB_MRSK_svod_UPDATE.46TE.2011.TO.1.1" xfId="175"/>
    <cellStyle name="_Model_RAB_MRSK_svod_UPDATE.46TE.2011.TO.1.2" xfId="176"/>
    <cellStyle name="_Model_RAB_MRSK_svod_UPDATE.BALANCE.WARM.2011YEAR.TO.1.1" xfId="177"/>
    <cellStyle name="_Model_RAB_MRSK_svod_UPDATE.BALANCE.WARM.2011YEAR.TO.1.1_46TE.2011(v1.0)" xfId="178"/>
    <cellStyle name="_Model_RAB_MRSK_svod_UPDATE.BALANCE.WARM.2011YEAR.TO.1.1_INDEX.STATION.2012(v1.0)_" xfId="179"/>
    <cellStyle name="_Model_RAB_MRSK_svod_UPDATE.BALANCE.WARM.2011YEAR.TO.1.1_INDEX.STATION.2012(v2.0)" xfId="180"/>
    <cellStyle name="_Model_RAB_MRSK_svod_UPDATE.BALANCE.WARM.2011YEAR.TO.1.1_INDEX.STATION.2012(v2.1)" xfId="181"/>
    <cellStyle name="_Model_RAB_MRSK_svod_UPDATE.BALANCE.WARM.2011YEAR.TO.1.1_OREP.KU.2011.MONTHLY.02(v1.1)" xfId="182"/>
    <cellStyle name="_Model_RAB_MRSK_svod_UPDATE.BALANCE.WARM.2011YEAR.TO.1.1_TEPLO.PREDEL.2012.M(v1.1)_test" xfId="183"/>
    <cellStyle name="_Model_RAB_MRSK_svod_UPDATE.BALANCE.WARM.2011YEAR.TO.1.2" xfId="184"/>
    <cellStyle name="_Model_RAB_MRSK_svod_UPDATE.BALANCE.WARM.2011YEAR.TO.1.4.64" xfId="185"/>
    <cellStyle name="_Model_RAB_MRSK_svod_UPDATE.BALANCE.WARM.2011YEAR.TO.1.5.64" xfId="186"/>
    <cellStyle name="_Model_RAB_MRSK_svod_UPDATE.MONITORING.OS.EE.2.02.TO.1.3.64" xfId="187"/>
    <cellStyle name="_Model_RAB_MRSK_svod_UPDATE.NADB.JNVLS.APTEKA.2011.TO.1.3.4" xfId="188"/>
    <cellStyle name="_Plug" xfId="189"/>
    <cellStyle name="_Plug_4DNS.UPDATE.EXAMPLE" xfId="190"/>
    <cellStyle name="_Plug_4DNS.UPDATE.EXAMPLE_INDEX.STATION.2013(v1.0)_патч до 1.1" xfId="191"/>
    <cellStyle name="_Бюджет2006_ПОКАЗАТЕЛИ СВОДНЫЕ" xfId="192"/>
    <cellStyle name="_ВО ОП ТЭС-ОТ- 2007" xfId="193"/>
    <cellStyle name="_ВО ОП ТЭС-ОТ- 2007_Новая инструкция1_фст" xfId="194"/>
    <cellStyle name="_ВФ ОАО ТЭС-ОТ- 2009" xfId="195"/>
    <cellStyle name="_ВФ ОАО ТЭС-ОТ- 2009_Новая инструкция1_фст" xfId="196"/>
    <cellStyle name="_выручка по присоединениям2" xfId="197"/>
    <cellStyle name="_выручка по присоединениям2_Новая инструкция1_фст" xfId="198"/>
    <cellStyle name="_Договор аренды ЯЭ с разбивкой" xfId="199"/>
    <cellStyle name="_Договор аренды ЯЭ с разбивкой_Новая инструкция1_фст" xfId="200"/>
    <cellStyle name="_Защита ФЗП" xfId="201"/>
    <cellStyle name="_Исходные данные для модели" xfId="202"/>
    <cellStyle name="_Исходные данные для модели_Новая инструкция1_фст" xfId="203"/>
    <cellStyle name="_Консолидация-2008-проект-new" xfId="204"/>
    <cellStyle name="_МОДЕЛЬ_1 (2)" xfId="205"/>
    <cellStyle name="_МОДЕЛЬ_1 (2) 2" xfId="206"/>
    <cellStyle name="_МОДЕЛЬ_1 (2) 2_OREP.KU.2011.MONTHLY.02(v0.1)" xfId="207"/>
    <cellStyle name="_МОДЕЛЬ_1 (2) 2_OREP.KU.2011.MONTHLY.02(v0.4)" xfId="208"/>
    <cellStyle name="_МОДЕЛЬ_1 (2) 2_OREP.KU.2011.MONTHLY.11(v1.4)" xfId="209"/>
    <cellStyle name="_МОДЕЛЬ_1 (2) 2_OREP.KU.2011.MONTHLY.11(v1.4)_UPDATE.BALANCE.WARM.2012YEAR.TO.1.1" xfId="210"/>
    <cellStyle name="_МОДЕЛЬ_1 (2) 2_OREP.KU.2011.MONTHLY.11(v1.4)_UPDATE.CALC.WARM.2012YEAR.TO.1.1" xfId="211"/>
    <cellStyle name="_МОДЕЛЬ_1 (2) 2_UPDATE.BALANCE.WARM.2012YEAR.TO.1.1" xfId="212"/>
    <cellStyle name="_МОДЕЛЬ_1 (2) 2_UPDATE.CALC.WARM.2012YEAR.TO.1.1" xfId="213"/>
    <cellStyle name="_МОДЕЛЬ_1 (2) 2_UPDATE.MONITORING.OS.EE.2.02.TO.1.3.64" xfId="214"/>
    <cellStyle name="_МОДЕЛЬ_1 (2) 2_UPDATE.OREP.KU.2011.MONTHLY.02.TO.1.2" xfId="215"/>
    <cellStyle name="_МОДЕЛЬ_1 (2)_46EE.2011(v1.0)" xfId="216"/>
    <cellStyle name="_МОДЕЛЬ_1 (2)_46EE.2011(v1.0)_46TE.2011(v1.0)" xfId="217"/>
    <cellStyle name="_МОДЕЛЬ_1 (2)_46EE.2011(v1.0)_INDEX.STATION.2012(v1.0)_" xfId="218"/>
    <cellStyle name="_МОДЕЛЬ_1 (2)_46EE.2011(v1.0)_INDEX.STATION.2012(v2.0)" xfId="219"/>
    <cellStyle name="_МОДЕЛЬ_1 (2)_46EE.2011(v1.0)_INDEX.STATION.2012(v2.1)" xfId="220"/>
    <cellStyle name="_МОДЕЛЬ_1 (2)_46EE.2011(v1.0)_TEPLO.PREDEL.2012.M(v1.1)_test" xfId="221"/>
    <cellStyle name="_МОДЕЛЬ_1 (2)_46EE.2011(v1.2)" xfId="222"/>
    <cellStyle name="_МОДЕЛЬ_1 (2)_46EP.2011(v2.0)" xfId="223"/>
    <cellStyle name="_МОДЕЛЬ_1 (2)_46EP.2012(v0.1)" xfId="224"/>
    <cellStyle name="_МОДЕЛЬ_1 (2)_46TE.2011(v1.0)" xfId="225"/>
    <cellStyle name="_МОДЕЛЬ_1 (2)_4DNS.UPDATE.EXAMPLE" xfId="226"/>
    <cellStyle name="_МОДЕЛЬ_1 (2)_ARMRAZR" xfId="227"/>
    <cellStyle name="_МОДЕЛЬ_1 (2)_BALANCE.WARM.2010.FACT(v1.0)" xfId="228"/>
    <cellStyle name="_МОДЕЛЬ_1 (2)_BALANCE.WARM.2010.PLAN" xfId="229"/>
    <cellStyle name="_МОДЕЛЬ_1 (2)_BALANCE.WARM.2011YEAR(v0.7)" xfId="230"/>
    <cellStyle name="_МОДЕЛЬ_1 (2)_BALANCE.WARM.2011YEAR.NEW.UPDATE.SCHEME" xfId="231"/>
    <cellStyle name="_МОДЕЛЬ_1 (2)_CALC.NORMATIV.KU(v0.2)" xfId="232"/>
    <cellStyle name="_МОДЕЛЬ_1 (2)_EE.2REK.P2011.4.78(v0.3)" xfId="233"/>
    <cellStyle name="_МОДЕЛЬ_1 (2)_FORM3.1.2013(v0.2)" xfId="234"/>
    <cellStyle name="_МОДЕЛЬ_1 (2)_FORM3.2013(v1.0)" xfId="235"/>
    <cellStyle name="_МОДЕЛЬ_1 (2)_FORM3.REG(v1.0)" xfId="236"/>
    <cellStyle name="_МОДЕЛЬ_1 (2)_FORM910.2012(v1.1)" xfId="237"/>
    <cellStyle name="_МОДЕЛЬ_1 (2)_INDEX.STATION.2012(v2.1)" xfId="238"/>
    <cellStyle name="_МОДЕЛЬ_1 (2)_INDEX.STATION.2013(v1.0)_патч до 1.1" xfId="239"/>
    <cellStyle name="_МОДЕЛЬ_1 (2)_INVEST.EE.PLAN.4.78(v0.1)" xfId="240"/>
    <cellStyle name="_МОДЕЛЬ_1 (2)_INVEST.EE.PLAN.4.78(v0.3)" xfId="241"/>
    <cellStyle name="_МОДЕЛЬ_1 (2)_INVEST.EE.PLAN.4.78(v1.0)" xfId="242"/>
    <cellStyle name="_МОДЕЛЬ_1 (2)_INVEST.EE.PLAN.4.78(v1.0)_PASSPORT.TEPLO.PROIZV(v2.0)" xfId="243"/>
    <cellStyle name="_МОДЕЛЬ_1 (2)_INVEST.EE.PLAN.4.78(v1.0)_PASSPORT.TEPLO.PROIZV(v2.0)_INDEX.STATION.2013(v1.0)_патч до 1.1" xfId="244"/>
    <cellStyle name="_МОДЕЛЬ_1 (2)_INVEST.EE.PLAN.4.78(v1.0)_PASSPORT.TEPLO.PROIZV(v2.0)_TEPLO.PREDEL.2013(v2.0)" xfId="245"/>
    <cellStyle name="_МОДЕЛЬ_1 (2)_INVEST.PLAN.4.78(v0.1)" xfId="246"/>
    <cellStyle name="_МОДЕЛЬ_1 (2)_INVEST.WARM.PLAN.4.78(v0.1)" xfId="247"/>
    <cellStyle name="_МОДЕЛЬ_1 (2)_INVEST_WARM_PLAN" xfId="248"/>
    <cellStyle name="_МОДЕЛЬ_1 (2)_NADB.JNVLP.APTEKA.2012(v1.0)_21_02_12" xfId="249"/>
    <cellStyle name="_МОДЕЛЬ_1 (2)_NADB.JNVLS.APTEKA.2011(v1.3.3)" xfId="250"/>
    <cellStyle name="_МОДЕЛЬ_1 (2)_NADB.JNVLS.APTEKA.2011(v1.3.3)_46TE.2011(v1.0)" xfId="251"/>
    <cellStyle name="_МОДЕЛЬ_1 (2)_NADB.JNVLS.APTEKA.2011(v1.3.3)_INDEX.STATION.2012(v1.0)_" xfId="252"/>
    <cellStyle name="_МОДЕЛЬ_1 (2)_NADB.JNVLS.APTEKA.2011(v1.3.3)_INDEX.STATION.2012(v2.0)" xfId="253"/>
    <cellStyle name="_МОДЕЛЬ_1 (2)_NADB.JNVLS.APTEKA.2011(v1.3.3)_INDEX.STATION.2012(v2.1)" xfId="254"/>
    <cellStyle name="_МОДЕЛЬ_1 (2)_NADB.JNVLS.APTEKA.2011(v1.3.3)_TEPLO.PREDEL.2012.M(v1.1)_test" xfId="255"/>
    <cellStyle name="_МОДЕЛЬ_1 (2)_NADB.JNVLS.APTEKA.2011(v1.3.4)" xfId="256"/>
    <cellStyle name="_МОДЕЛЬ_1 (2)_NADB.JNVLS.APTEKA.2011(v1.3.4)_46TE.2011(v1.0)" xfId="257"/>
    <cellStyle name="_МОДЕЛЬ_1 (2)_NADB.JNVLS.APTEKA.2011(v1.3.4)_INDEX.STATION.2012(v1.0)_" xfId="258"/>
    <cellStyle name="_МОДЕЛЬ_1 (2)_NADB.JNVLS.APTEKA.2011(v1.3.4)_INDEX.STATION.2012(v2.0)" xfId="259"/>
    <cellStyle name="_МОДЕЛЬ_1 (2)_NADB.JNVLS.APTEKA.2011(v1.3.4)_INDEX.STATION.2012(v2.1)" xfId="260"/>
    <cellStyle name="_МОДЕЛЬ_1 (2)_NADB.JNVLS.APTEKA.2011(v1.3.4)_TEPLO.PREDEL.2012.M(v1.1)_test" xfId="261"/>
    <cellStyle name="_МОДЕЛЬ_1 (2)_PASSPORT.TEPLO.PROIZV(v2.0)" xfId="262"/>
    <cellStyle name="_МОДЕЛЬ_1 (2)_PASSPORT.TEPLO.PROIZV(v2.1)" xfId="263"/>
    <cellStyle name="_МОДЕЛЬ_1 (2)_PASSPORT.TEPLO.SETI(v0.7)" xfId="264"/>
    <cellStyle name="_МОДЕЛЬ_1 (2)_PASSPORT.TEPLO.SETI(v1.0)" xfId="265"/>
    <cellStyle name="_МОДЕЛЬ_1 (2)_PREDEL.JKH.UTV.2011(v1.0.1)" xfId="266"/>
    <cellStyle name="_МОДЕЛЬ_1 (2)_PREDEL.JKH.UTV.2011(v1.0.1)_46TE.2011(v1.0)" xfId="267"/>
    <cellStyle name="_МОДЕЛЬ_1 (2)_PREDEL.JKH.UTV.2011(v1.0.1)_INDEX.STATION.2012(v1.0)_" xfId="268"/>
    <cellStyle name="_МОДЕЛЬ_1 (2)_PREDEL.JKH.UTV.2011(v1.0.1)_INDEX.STATION.2012(v2.0)" xfId="269"/>
    <cellStyle name="_МОДЕЛЬ_1 (2)_PREDEL.JKH.UTV.2011(v1.0.1)_INDEX.STATION.2012(v2.1)" xfId="270"/>
    <cellStyle name="_МОДЕЛЬ_1 (2)_PREDEL.JKH.UTV.2011(v1.0.1)_TEPLO.PREDEL.2012.M(v1.1)_test" xfId="271"/>
    <cellStyle name="_МОДЕЛЬ_1 (2)_PREDEL.JKH.UTV.2011(v1.1)" xfId="272"/>
    <cellStyle name="_МОДЕЛЬ_1 (2)_REP.BLR.2012(v1.0)" xfId="273"/>
    <cellStyle name="_МОДЕЛЬ_1 (2)_TEHSHEET" xfId="274"/>
    <cellStyle name="_МОДЕЛЬ_1 (2)_TEPLO.PREDEL.2012.M(v1.1)" xfId="275"/>
    <cellStyle name="_МОДЕЛЬ_1 (2)_TEPLO.PREDEL.2013(v2.0)" xfId="276"/>
    <cellStyle name="_МОДЕЛЬ_1 (2)_TEST.TEMPLATE" xfId="277"/>
    <cellStyle name="_МОДЕЛЬ_1 (2)_UPDATE.46EE.2011.TO.1.1" xfId="278"/>
    <cellStyle name="_МОДЕЛЬ_1 (2)_UPDATE.46TE.2011.TO.1.1" xfId="279"/>
    <cellStyle name="_МОДЕЛЬ_1 (2)_UPDATE.46TE.2011.TO.1.2" xfId="280"/>
    <cellStyle name="_МОДЕЛЬ_1 (2)_UPDATE.BALANCE.WARM.2011YEAR.TO.1.1" xfId="281"/>
    <cellStyle name="_МОДЕЛЬ_1 (2)_UPDATE.BALANCE.WARM.2011YEAR.TO.1.1_46TE.2011(v1.0)" xfId="282"/>
    <cellStyle name="_МОДЕЛЬ_1 (2)_UPDATE.BALANCE.WARM.2011YEAR.TO.1.1_INDEX.STATION.2012(v1.0)_" xfId="283"/>
    <cellStyle name="_МОДЕЛЬ_1 (2)_UPDATE.BALANCE.WARM.2011YEAR.TO.1.1_INDEX.STATION.2012(v2.0)" xfId="284"/>
    <cellStyle name="_МОДЕЛЬ_1 (2)_UPDATE.BALANCE.WARM.2011YEAR.TO.1.1_INDEX.STATION.2012(v2.1)" xfId="285"/>
    <cellStyle name="_МОДЕЛЬ_1 (2)_UPDATE.BALANCE.WARM.2011YEAR.TO.1.1_OREP.KU.2011.MONTHLY.02(v1.1)" xfId="286"/>
    <cellStyle name="_МОДЕЛЬ_1 (2)_UPDATE.BALANCE.WARM.2011YEAR.TO.1.1_TEPLO.PREDEL.2012.M(v1.1)_test" xfId="287"/>
    <cellStyle name="_МОДЕЛЬ_1 (2)_UPDATE.BALANCE.WARM.2011YEAR.TO.1.2" xfId="288"/>
    <cellStyle name="_МОДЕЛЬ_1 (2)_UPDATE.BALANCE.WARM.2011YEAR.TO.1.4.64" xfId="289"/>
    <cellStyle name="_МОДЕЛЬ_1 (2)_UPDATE.BALANCE.WARM.2011YEAR.TO.1.5.64" xfId="290"/>
    <cellStyle name="_МОДЕЛЬ_1 (2)_UPDATE.MONITORING.OS.EE.2.02.TO.1.3.64" xfId="291"/>
    <cellStyle name="_МОДЕЛЬ_1 (2)_UPDATE.NADB.JNVLS.APTEKA.2011.TO.1.3.4" xfId="292"/>
    <cellStyle name="_НВВ 2009 постатейно свод по филиалам_09_02_09" xfId="293"/>
    <cellStyle name="_НВВ 2009 постатейно свод по филиалам_09_02_09_Новая инструкция1_фст" xfId="294"/>
    <cellStyle name="_НВВ 2009 постатейно свод по филиалам_для Валентина" xfId="295"/>
    <cellStyle name="_НВВ 2009 постатейно свод по филиалам_для Валентина_Новая инструкция1_фст" xfId="296"/>
    <cellStyle name="_Омск" xfId="297"/>
    <cellStyle name="_Омск_Новая инструкция1_фст" xfId="298"/>
    <cellStyle name="_ОТ ИД 2009" xfId="299"/>
    <cellStyle name="_ОТ ИД 2009_Новая инструкция1_фст" xfId="300"/>
    <cellStyle name="_пр 5 тариф RAB" xfId="301"/>
    <cellStyle name="_пр 5 тариф RAB 2" xfId="302"/>
    <cellStyle name="_пр 5 тариф RAB 2_OREP.KU.2011.MONTHLY.02(v0.1)" xfId="303"/>
    <cellStyle name="_пр 5 тариф RAB 2_OREP.KU.2011.MONTHLY.02(v0.4)" xfId="304"/>
    <cellStyle name="_пр 5 тариф RAB 2_OREP.KU.2011.MONTHLY.11(v1.4)" xfId="305"/>
    <cellStyle name="_пр 5 тариф RAB 2_OREP.KU.2011.MONTHLY.11(v1.4)_UPDATE.BALANCE.WARM.2012YEAR.TO.1.1" xfId="306"/>
    <cellStyle name="_пр 5 тариф RAB 2_OREP.KU.2011.MONTHLY.11(v1.4)_UPDATE.CALC.WARM.2012YEAR.TO.1.1" xfId="307"/>
    <cellStyle name="_пр 5 тариф RAB 2_UPDATE.BALANCE.WARM.2012YEAR.TO.1.1" xfId="308"/>
    <cellStyle name="_пр 5 тариф RAB 2_UPDATE.CALC.WARM.2012YEAR.TO.1.1" xfId="309"/>
    <cellStyle name="_пр 5 тариф RAB 2_UPDATE.MONITORING.OS.EE.2.02.TO.1.3.64" xfId="310"/>
    <cellStyle name="_пр 5 тариф RAB 2_UPDATE.OREP.KU.2011.MONTHLY.02.TO.1.2" xfId="311"/>
    <cellStyle name="_пр 5 тариф RAB_46EE.2011(v1.0)" xfId="312"/>
    <cellStyle name="_пр 5 тариф RAB_46EE.2011(v1.0)_46TE.2011(v1.0)" xfId="313"/>
    <cellStyle name="_пр 5 тариф RAB_46EE.2011(v1.0)_INDEX.STATION.2012(v1.0)_" xfId="314"/>
    <cellStyle name="_пр 5 тариф RAB_46EE.2011(v1.0)_INDEX.STATION.2012(v2.0)" xfId="315"/>
    <cellStyle name="_пр 5 тариф RAB_46EE.2011(v1.0)_INDEX.STATION.2012(v2.1)" xfId="316"/>
    <cellStyle name="_пр 5 тариф RAB_46EE.2011(v1.0)_TEPLO.PREDEL.2012.M(v1.1)_test" xfId="317"/>
    <cellStyle name="_пр 5 тариф RAB_46EE.2011(v1.2)" xfId="318"/>
    <cellStyle name="_пр 5 тариф RAB_46EP.2011(v2.0)" xfId="319"/>
    <cellStyle name="_пр 5 тариф RAB_46EP.2012(v0.1)" xfId="320"/>
    <cellStyle name="_пр 5 тариф RAB_46TE.2011(v1.0)" xfId="321"/>
    <cellStyle name="_пр 5 тариф RAB_4DNS.UPDATE.EXAMPLE" xfId="322"/>
    <cellStyle name="_пр 5 тариф RAB_ARMRAZR" xfId="323"/>
    <cellStyle name="_пр 5 тариф RAB_BALANCE.WARM.2010.FACT(v1.0)" xfId="324"/>
    <cellStyle name="_пр 5 тариф RAB_BALANCE.WARM.2010.PLAN" xfId="325"/>
    <cellStyle name="_пр 5 тариф RAB_BALANCE.WARM.2011YEAR(v0.7)" xfId="326"/>
    <cellStyle name="_пр 5 тариф RAB_BALANCE.WARM.2011YEAR.NEW.UPDATE.SCHEME" xfId="327"/>
    <cellStyle name="_пр 5 тариф RAB_CALC.NORMATIV.KU(v0.2)" xfId="328"/>
    <cellStyle name="_пр 5 тариф RAB_EE.2REK.P2011.4.78(v0.3)" xfId="329"/>
    <cellStyle name="_пр 5 тариф RAB_FORM3.1.2013(v0.2)" xfId="330"/>
    <cellStyle name="_пр 5 тариф RAB_FORM3.2013(v1.0)" xfId="331"/>
    <cellStyle name="_пр 5 тариф RAB_FORM3.REG(v1.0)" xfId="332"/>
    <cellStyle name="_пр 5 тариф RAB_FORM910.2012(v1.1)" xfId="333"/>
    <cellStyle name="_пр 5 тариф RAB_INDEX.STATION.2012(v2.1)" xfId="334"/>
    <cellStyle name="_пр 5 тариф RAB_INDEX.STATION.2013(v1.0)_патч до 1.1" xfId="335"/>
    <cellStyle name="_пр 5 тариф RAB_INVEST.EE.PLAN.4.78(v0.1)" xfId="336"/>
    <cellStyle name="_пр 5 тариф RAB_INVEST.EE.PLAN.4.78(v0.3)" xfId="337"/>
    <cellStyle name="_пр 5 тариф RAB_INVEST.EE.PLAN.4.78(v1.0)" xfId="338"/>
    <cellStyle name="_пр 5 тариф RAB_INVEST.EE.PLAN.4.78(v1.0)_PASSPORT.TEPLO.PROIZV(v2.0)" xfId="339"/>
    <cellStyle name="_пр 5 тариф RAB_INVEST.EE.PLAN.4.78(v1.0)_PASSPORT.TEPLO.PROIZV(v2.0)_INDEX.STATION.2013(v1.0)_патч до 1.1" xfId="340"/>
    <cellStyle name="_пр 5 тариф RAB_INVEST.EE.PLAN.4.78(v1.0)_PASSPORT.TEPLO.PROIZV(v2.0)_TEPLO.PREDEL.2013(v2.0)" xfId="341"/>
    <cellStyle name="_пр 5 тариф RAB_INVEST.PLAN.4.78(v0.1)" xfId="342"/>
    <cellStyle name="_пр 5 тариф RAB_INVEST.WARM.PLAN.4.78(v0.1)" xfId="343"/>
    <cellStyle name="_пр 5 тариф RAB_INVEST_WARM_PLAN" xfId="344"/>
    <cellStyle name="_пр 5 тариф RAB_NADB.JNVLP.APTEKA.2012(v1.0)_21_02_12" xfId="345"/>
    <cellStyle name="_пр 5 тариф RAB_NADB.JNVLS.APTEKA.2011(v1.3.3)" xfId="346"/>
    <cellStyle name="_пр 5 тариф RAB_NADB.JNVLS.APTEKA.2011(v1.3.3)_46TE.2011(v1.0)" xfId="347"/>
    <cellStyle name="_пр 5 тариф RAB_NADB.JNVLS.APTEKA.2011(v1.3.3)_INDEX.STATION.2012(v1.0)_" xfId="348"/>
    <cellStyle name="_пр 5 тариф RAB_NADB.JNVLS.APTEKA.2011(v1.3.3)_INDEX.STATION.2012(v2.0)" xfId="349"/>
    <cellStyle name="_пр 5 тариф RAB_NADB.JNVLS.APTEKA.2011(v1.3.3)_INDEX.STATION.2012(v2.1)" xfId="350"/>
    <cellStyle name="_пр 5 тариф RAB_NADB.JNVLS.APTEKA.2011(v1.3.3)_TEPLO.PREDEL.2012.M(v1.1)_test" xfId="351"/>
    <cellStyle name="_пр 5 тариф RAB_NADB.JNVLS.APTEKA.2011(v1.3.4)" xfId="352"/>
    <cellStyle name="_пр 5 тариф RAB_NADB.JNVLS.APTEKA.2011(v1.3.4)_46TE.2011(v1.0)" xfId="353"/>
    <cellStyle name="_пр 5 тариф RAB_NADB.JNVLS.APTEKA.2011(v1.3.4)_INDEX.STATION.2012(v1.0)_" xfId="354"/>
    <cellStyle name="_пр 5 тариф RAB_NADB.JNVLS.APTEKA.2011(v1.3.4)_INDEX.STATION.2012(v2.0)" xfId="355"/>
    <cellStyle name="_пр 5 тариф RAB_NADB.JNVLS.APTEKA.2011(v1.3.4)_INDEX.STATION.2012(v2.1)" xfId="356"/>
    <cellStyle name="_пр 5 тариф RAB_NADB.JNVLS.APTEKA.2011(v1.3.4)_TEPLO.PREDEL.2012.M(v1.1)_test" xfId="357"/>
    <cellStyle name="_пр 5 тариф RAB_PASSPORT.TEPLO.PROIZV(v2.0)" xfId="358"/>
    <cellStyle name="_пр 5 тариф RAB_PASSPORT.TEPLO.PROIZV(v2.1)" xfId="359"/>
    <cellStyle name="_пр 5 тариф RAB_PASSPORT.TEPLO.SETI(v0.7)" xfId="360"/>
    <cellStyle name="_пр 5 тариф RAB_PASSPORT.TEPLO.SETI(v1.0)" xfId="361"/>
    <cellStyle name="_пр 5 тариф RAB_PREDEL.JKH.UTV.2011(v1.0.1)" xfId="362"/>
    <cellStyle name="_пр 5 тариф RAB_PREDEL.JKH.UTV.2011(v1.0.1)_46TE.2011(v1.0)" xfId="363"/>
    <cellStyle name="_пр 5 тариф RAB_PREDEL.JKH.UTV.2011(v1.0.1)_INDEX.STATION.2012(v1.0)_" xfId="364"/>
    <cellStyle name="_пр 5 тариф RAB_PREDEL.JKH.UTV.2011(v1.0.1)_INDEX.STATION.2012(v2.0)" xfId="365"/>
    <cellStyle name="_пр 5 тариф RAB_PREDEL.JKH.UTV.2011(v1.0.1)_INDEX.STATION.2012(v2.1)" xfId="366"/>
    <cellStyle name="_пр 5 тариф RAB_PREDEL.JKH.UTV.2011(v1.0.1)_TEPLO.PREDEL.2012.M(v1.1)_test" xfId="367"/>
    <cellStyle name="_пр 5 тариф RAB_PREDEL.JKH.UTV.2011(v1.1)" xfId="368"/>
    <cellStyle name="_пр 5 тариф RAB_REP.BLR.2012(v1.0)" xfId="369"/>
    <cellStyle name="_пр 5 тариф RAB_TEHSHEET" xfId="370"/>
    <cellStyle name="_пр 5 тариф RAB_TEPLO.PREDEL.2012.M(v1.1)" xfId="371"/>
    <cellStyle name="_пр 5 тариф RAB_TEPLO.PREDEL.2013(v2.0)" xfId="372"/>
    <cellStyle name="_пр 5 тариф RAB_TEST.TEMPLATE" xfId="373"/>
    <cellStyle name="_пр 5 тариф RAB_UPDATE.46EE.2011.TO.1.1" xfId="374"/>
    <cellStyle name="_пр 5 тариф RAB_UPDATE.46TE.2011.TO.1.1" xfId="375"/>
    <cellStyle name="_пр 5 тариф RAB_UPDATE.46TE.2011.TO.1.2" xfId="376"/>
    <cellStyle name="_пр 5 тариф RAB_UPDATE.BALANCE.WARM.2011YEAR.TO.1.1" xfId="377"/>
    <cellStyle name="_пр 5 тариф RAB_UPDATE.BALANCE.WARM.2011YEAR.TO.1.1_46TE.2011(v1.0)" xfId="378"/>
    <cellStyle name="_пр 5 тариф RAB_UPDATE.BALANCE.WARM.2011YEAR.TO.1.1_INDEX.STATION.2012(v1.0)_" xfId="379"/>
    <cellStyle name="_пр 5 тариф RAB_UPDATE.BALANCE.WARM.2011YEAR.TO.1.1_INDEX.STATION.2012(v2.0)" xfId="380"/>
    <cellStyle name="_пр 5 тариф RAB_UPDATE.BALANCE.WARM.2011YEAR.TO.1.1_INDEX.STATION.2012(v2.1)" xfId="381"/>
    <cellStyle name="_пр 5 тариф RAB_UPDATE.BALANCE.WARM.2011YEAR.TO.1.1_OREP.KU.2011.MONTHLY.02(v1.1)" xfId="382"/>
    <cellStyle name="_пр 5 тариф RAB_UPDATE.BALANCE.WARM.2011YEAR.TO.1.1_TEPLO.PREDEL.2012.M(v1.1)_test" xfId="383"/>
    <cellStyle name="_пр 5 тариф RAB_UPDATE.BALANCE.WARM.2011YEAR.TO.1.2" xfId="384"/>
    <cellStyle name="_пр 5 тариф RAB_UPDATE.BALANCE.WARM.2011YEAR.TO.1.4.64" xfId="385"/>
    <cellStyle name="_пр 5 тариф RAB_UPDATE.BALANCE.WARM.2011YEAR.TO.1.5.64" xfId="386"/>
    <cellStyle name="_пр 5 тариф RAB_UPDATE.MONITORING.OS.EE.2.02.TO.1.3.64" xfId="387"/>
    <cellStyle name="_пр 5 тариф RAB_UPDATE.NADB.JNVLS.APTEKA.2011.TO.1.3.4" xfId="388"/>
    <cellStyle name="_Предожение _ДБП_2009 г ( согласованные БП)  (2)" xfId="389"/>
    <cellStyle name="_Предожение _ДБП_2009 г ( согласованные БП)  (2)_Новая инструкция1_фст" xfId="390"/>
    <cellStyle name="_Приложение 2 0806 факт" xfId="391"/>
    <cellStyle name="_Приложение МТС-3-КС" xfId="392"/>
    <cellStyle name="_Приложение МТС-3-КС_Новая инструкция1_фст" xfId="393"/>
    <cellStyle name="_Приложение-МТС--2-1" xfId="394"/>
    <cellStyle name="_Приложение-МТС--2-1_Новая инструкция1_фст" xfId="395"/>
    <cellStyle name="_Расчет RAB_22072008" xfId="396"/>
    <cellStyle name="_Расчет RAB_22072008 2" xfId="397"/>
    <cellStyle name="_Расчет RAB_22072008 2_OREP.KU.2011.MONTHLY.02(v0.1)" xfId="398"/>
    <cellStyle name="_Расчет RAB_22072008 2_OREP.KU.2011.MONTHLY.02(v0.4)" xfId="399"/>
    <cellStyle name="_Расчет RAB_22072008 2_OREP.KU.2011.MONTHLY.11(v1.4)" xfId="400"/>
    <cellStyle name="_Расчет RAB_22072008 2_OREP.KU.2011.MONTHLY.11(v1.4)_UPDATE.BALANCE.WARM.2012YEAR.TO.1.1" xfId="401"/>
    <cellStyle name="_Расчет RAB_22072008 2_OREP.KU.2011.MONTHLY.11(v1.4)_UPDATE.CALC.WARM.2012YEAR.TO.1.1" xfId="402"/>
    <cellStyle name="_Расчет RAB_22072008 2_UPDATE.BALANCE.WARM.2012YEAR.TO.1.1" xfId="403"/>
    <cellStyle name="_Расчет RAB_22072008 2_UPDATE.CALC.WARM.2012YEAR.TO.1.1" xfId="404"/>
    <cellStyle name="_Расчет RAB_22072008 2_UPDATE.MONITORING.OS.EE.2.02.TO.1.3.64" xfId="405"/>
    <cellStyle name="_Расчет RAB_22072008 2_UPDATE.OREP.KU.2011.MONTHLY.02.TO.1.2" xfId="406"/>
    <cellStyle name="_Расчет RAB_22072008_46EE.2011(v1.0)" xfId="407"/>
    <cellStyle name="_Расчет RAB_22072008_46EE.2011(v1.0)_46TE.2011(v1.0)" xfId="408"/>
    <cellStyle name="_Расчет RAB_22072008_46EE.2011(v1.0)_INDEX.STATION.2012(v1.0)_" xfId="409"/>
    <cellStyle name="_Расчет RAB_22072008_46EE.2011(v1.0)_INDEX.STATION.2012(v2.0)" xfId="410"/>
    <cellStyle name="_Расчет RAB_22072008_46EE.2011(v1.0)_INDEX.STATION.2012(v2.1)" xfId="411"/>
    <cellStyle name="_Расчет RAB_22072008_46EE.2011(v1.0)_TEPLO.PREDEL.2012.M(v1.1)_test" xfId="412"/>
    <cellStyle name="_Расчет RAB_22072008_46EE.2011(v1.2)" xfId="413"/>
    <cellStyle name="_Расчет RAB_22072008_46EP.2011(v2.0)" xfId="414"/>
    <cellStyle name="_Расчет RAB_22072008_46EP.2012(v0.1)" xfId="415"/>
    <cellStyle name="_Расчет RAB_22072008_46TE.2011(v1.0)" xfId="416"/>
    <cellStyle name="_Расчет RAB_22072008_4DNS.UPDATE.EXAMPLE" xfId="417"/>
    <cellStyle name="_Расчет RAB_22072008_ARMRAZR" xfId="418"/>
    <cellStyle name="_Расчет RAB_22072008_BALANCE.WARM.2010.FACT(v1.0)" xfId="419"/>
    <cellStyle name="_Расчет RAB_22072008_BALANCE.WARM.2010.PLAN" xfId="420"/>
    <cellStyle name="_Расчет RAB_22072008_BALANCE.WARM.2011YEAR(v0.7)" xfId="421"/>
    <cellStyle name="_Расчет RAB_22072008_BALANCE.WARM.2011YEAR.NEW.UPDATE.SCHEME" xfId="422"/>
    <cellStyle name="_Расчет RAB_22072008_CALC.NORMATIV.KU(v0.2)" xfId="423"/>
    <cellStyle name="_Расчет RAB_22072008_EE.2REK.P2011.4.78(v0.3)" xfId="424"/>
    <cellStyle name="_Расчет RAB_22072008_FORM3.1.2013(v0.2)" xfId="425"/>
    <cellStyle name="_Расчет RAB_22072008_FORM3.2013(v1.0)" xfId="426"/>
    <cellStyle name="_Расчет RAB_22072008_FORM3.REG(v1.0)" xfId="427"/>
    <cellStyle name="_Расчет RAB_22072008_FORM910.2012(v1.1)" xfId="428"/>
    <cellStyle name="_Расчет RAB_22072008_INDEX.STATION.2012(v2.1)" xfId="429"/>
    <cellStyle name="_Расчет RAB_22072008_INDEX.STATION.2013(v1.0)_патч до 1.1" xfId="430"/>
    <cellStyle name="_Расчет RAB_22072008_INVEST.EE.PLAN.4.78(v0.1)" xfId="431"/>
    <cellStyle name="_Расчет RAB_22072008_INVEST.EE.PLAN.4.78(v0.3)" xfId="432"/>
    <cellStyle name="_Расчет RAB_22072008_INVEST.EE.PLAN.4.78(v1.0)" xfId="433"/>
    <cellStyle name="_Расчет RAB_22072008_INVEST.EE.PLAN.4.78(v1.0)_PASSPORT.TEPLO.PROIZV(v2.0)" xfId="434"/>
    <cellStyle name="_Расчет RAB_22072008_INVEST.EE.PLAN.4.78(v1.0)_PASSPORT.TEPLO.PROIZV(v2.0)_INDEX.STATION.2013(v1.0)_патч до 1.1" xfId="435"/>
    <cellStyle name="_Расчет RAB_22072008_INVEST.EE.PLAN.4.78(v1.0)_PASSPORT.TEPLO.PROIZV(v2.0)_TEPLO.PREDEL.2013(v2.0)" xfId="436"/>
    <cellStyle name="_Расчет RAB_22072008_INVEST.PLAN.4.78(v0.1)" xfId="437"/>
    <cellStyle name="_Расчет RAB_22072008_INVEST.WARM.PLAN.4.78(v0.1)" xfId="438"/>
    <cellStyle name="_Расчет RAB_22072008_INVEST_WARM_PLAN" xfId="439"/>
    <cellStyle name="_Расчет RAB_22072008_NADB.JNVLP.APTEKA.2012(v1.0)_21_02_12" xfId="440"/>
    <cellStyle name="_Расчет RAB_22072008_NADB.JNVLS.APTEKA.2011(v1.3.3)" xfId="441"/>
    <cellStyle name="_Расчет RAB_22072008_NADB.JNVLS.APTEKA.2011(v1.3.3)_46TE.2011(v1.0)" xfId="442"/>
    <cellStyle name="_Расчет RAB_22072008_NADB.JNVLS.APTEKA.2011(v1.3.3)_INDEX.STATION.2012(v1.0)_" xfId="443"/>
    <cellStyle name="_Расчет RAB_22072008_NADB.JNVLS.APTEKA.2011(v1.3.3)_INDEX.STATION.2012(v2.0)" xfId="444"/>
    <cellStyle name="_Расчет RAB_22072008_NADB.JNVLS.APTEKA.2011(v1.3.3)_INDEX.STATION.2012(v2.1)" xfId="445"/>
    <cellStyle name="_Расчет RAB_22072008_NADB.JNVLS.APTEKA.2011(v1.3.3)_TEPLO.PREDEL.2012.M(v1.1)_test" xfId="446"/>
    <cellStyle name="_Расчет RAB_22072008_NADB.JNVLS.APTEKA.2011(v1.3.4)" xfId="447"/>
    <cellStyle name="_Расчет RAB_22072008_NADB.JNVLS.APTEKA.2011(v1.3.4)_46TE.2011(v1.0)" xfId="448"/>
    <cellStyle name="_Расчет RAB_22072008_NADB.JNVLS.APTEKA.2011(v1.3.4)_INDEX.STATION.2012(v1.0)_" xfId="449"/>
    <cellStyle name="_Расчет RAB_22072008_NADB.JNVLS.APTEKA.2011(v1.3.4)_INDEX.STATION.2012(v2.0)" xfId="450"/>
    <cellStyle name="_Расчет RAB_22072008_NADB.JNVLS.APTEKA.2011(v1.3.4)_INDEX.STATION.2012(v2.1)" xfId="451"/>
    <cellStyle name="_Расчет RAB_22072008_NADB.JNVLS.APTEKA.2011(v1.3.4)_TEPLO.PREDEL.2012.M(v1.1)_test" xfId="452"/>
    <cellStyle name="_Расчет RAB_22072008_PASSPORT.TEPLO.PROIZV(v2.0)" xfId="453"/>
    <cellStyle name="_Расчет RAB_22072008_PASSPORT.TEPLO.PROIZV(v2.1)" xfId="454"/>
    <cellStyle name="_Расчет RAB_22072008_PASSPORT.TEPLO.SETI(v0.7)" xfId="455"/>
    <cellStyle name="_Расчет RAB_22072008_PASSPORT.TEPLO.SETI(v1.0)" xfId="456"/>
    <cellStyle name="_Расчет RAB_22072008_PREDEL.JKH.UTV.2011(v1.0.1)" xfId="457"/>
    <cellStyle name="_Расчет RAB_22072008_PREDEL.JKH.UTV.2011(v1.0.1)_46TE.2011(v1.0)" xfId="458"/>
    <cellStyle name="_Расчет RAB_22072008_PREDEL.JKH.UTV.2011(v1.0.1)_INDEX.STATION.2012(v1.0)_" xfId="459"/>
    <cellStyle name="_Расчет RAB_22072008_PREDEL.JKH.UTV.2011(v1.0.1)_INDEX.STATION.2012(v2.0)" xfId="460"/>
    <cellStyle name="_Расчет RAB_22072008_PREDEL.JKH.UTV.2011(v1.0.1)_INDEX.STATION.2012(v2.1)" xfId="461"/>
    <cellStyle name="_Расчет RAB_22072008_PREDEL.JKH.UTV.2011(v1.0.1)_TEPLO.PREDEL.2012.M(v1.1)_test" xfId="462"/>
    <cellStyle name="_Расчет RAB_22072008_PREDEL.JKH.UTV.2011(v1.1)" xfId="463"/>
    <cellStyle name="_Расчет RAB_22072008_REP.BLR.2012(v1.0)" xfId="464"/>
    <cellStyle name="_Расчет RAB_22072008_TEHSHEET" xfId="465"/>
    <cellStyle name="_Расчет RAB_22072008_TEPLO.PREDEL.2012.M(v1.1)" xfId="466"/>
    <cellStyle name="_Расчет RAB_22072008_TEPLO.PREDEL.2013(v2.0)" xfId="467"/>
    <cellStyle name="_Расчет RAB_22072008_TEST.TEMPLATE" xfId="468"/>
    <cellStyle name="_Расчет RAB_22072008_UPDATE.46EE.2011.TO.1.1" xfId="469"/>
    <cellStyle name="_Расчет RAB_22072008_UPDATE.46TE.2011.TO.1.1" xfId="470"/>
    <cellStyle name="_Расчет RAB_22072008_UPDATE.46TE.2011.TO.1.2" xfId="471"/>
    <cellStyle name="_Расчет RAB_22072008_UPDATE.BALANCE.WARM.2011YEAR.TO.1.1" xfId="472"/>
    <cellStyle name="_Расчет RAB_22072008_UPDATE.BALANCE.WARM.2011YEAR.TO.1.1_46TE.2011(v1.0)" xfId="473"/>
    <cellStyle name="_Расчет RAB_22072008_UPDATE.BALANCE.WARM.2011YEAR.TO.1.1_INDEX.STATION.2012(v1.0)_" xfId="474"/>
    <cellStyle name="_Расчет RAB_22072008_UPDATE.BALANCE.WARM.2011YEAR.TO.1.1_INDEX.STATION.2012(v2.0)" xfId="475"/>
    <cellStyle name="_Расчет RAB_22072008_UPDATE.BALANCE.WARM.2011YEAR.TO.1.1_INDEX.STATION.2012(v2.1)" xfId="476"/>
    <cellStyle name="_Расчет RAB_22072008_UPDATE.BALANCE.WARM.2011YEAR.TO.1.1_OREP.KU.2011.MONTHLY.02(v1.1)" xfId="477"/>
    <cellStyle name="_Расчет RAB_22072008_UPDATE.BALANCE.WARM.2011YEAR.TO.1.1_TEPLO.PREDEL.2012.M(v1.1)_test" xfId="478"/>
    <cellStyle name="_Расчет RAB_22072008_UPDATE.BALANCE.WARM.2011YEAR.TO.1.2" xfId="479"/>
    <cellStyle name="_Расчет RAB_22072008_UPDATE.BALANCE.WARM.2011YEAR.TO.1.4.64" xfId="480"/>
    <cellStyle name="_Расчет RAB_22072008_UPDATE.BALANCE.WARM.2011YEAR.TO.1.5.64" xfId="481"/>
    <cellStyle name="_Расчет RAB_22072008_UPDATE.MONITORING.OS.EE.2.02.TO.1.3.64" xfId="482"/>
    <cellStyle name="_Расчет RAB_22072008_UPDATE.NADB.JNVLS.APTEKA.2011.TO.1.3.4" xfId="483"/>
    <cellStyle name="_Расчет RAB_Лен и МОЭСК_с 2010 года_14.04.2009_со сглаж_version 3.0_без ФСК" xfId="484"/>
    <cellStyle name="_Расчет RAB_Лен и МОЭСК_с 2010 года_14.04.2009_со сглаж_version 3.0_без ФСК 2" xfId="485"/>
    <cellStyle name="_Расчет RAB_Лен и МОЭСК_с 2010 года_14.04.2009_со сглаж_version 3.0_без ФСК 2_OREP.KU.2011.MONTHLY.02(v0.1)" xfId="486"/>
    <cellStyle name="_Расчет RAB_Лен и МОЭСК_с 2010 года_14.04.2009_со сглаж_version 3.0_без ФСК 2_OREP.KU.2011.MONTHLY.02(v0.4)" xfId="487"/>
    <cellStyle name="_Расчет RAB_Лен и МОЭСК_с 2010 года_14.04.2009_со сглаж_version 3.0_без ФСК 2_OREP.KU.2011.MONTHLY.11(v1.4)" xfId="488"/>
    <cellStyle name="_Расчет RAB_Лен и МОЭСК_с 2010 года_14.04.2009_со сглаж_version 3.0_без ФСК 2_OREP.KU.2011.MONTHLY.11(v1.4)_UPDATE.BALANCE.WARM.2012YEAR.TO.1.1" xfId="489"/>
    <cellStyle name="_Расчет RAB_Лен и МОЭСК_с 2010 года_14.04.2009_со сглаж_version 3.0_без ФСК 2_OREP.KU.2011.MONTHLY.11(v1.4)_UPDATE.CALC.WARM.2012YEAR.TO.1.1" xfId="490"/>
    <cellStyle name="_Расчет RAB_Лен и МОЭСК_с 2010 года_14.04.2009_со сглаж_version 3.0_без ФСК 2_UPDATE.BALANCE.WARM.2012YEAR.TO.1.1" xfId="491"/>
    <cellStyle name="_Расчет RAB_Лен и МОЭСК_с 2010 года_14.04.2009_со сглаж_version 3.0_без ФСК 2_UPDATE.CALC.WARM.2012YEAR.TO.1.1" xfId="492"/>
    <cellStyle name="_Расчет RAB_Лен и МОЭСК_с 2010 года_14.04.2009_со сглаж_version 3.0_без ФСК 2_UPDATE.MONITORING.OS.EE.2.02.TO.1.3.64" xfId="493"/>
    <cellStyle name="_Расчет RAB_Лен и МОЭСК_с 2010 года_14.04.2009_со сглаж_version 3.0_без ФСК 2_UPDATE.OREP.KU.2011.MONTHLY.02.TO.1.2" xfId="494"/>
    <cellStyle name="_Расчет RAB_Лен и МОЭСК_с 2010 года_14.04.2009_со сглаж_version 3.0_без ФСК_46EE.2011(v1.0)" xfId="495"/>
    <cellStyle name="_Расчет RAB_Лен и МОЭСК_с 2010 года_14.04.2009_со сглаж_version 3.0_без ФСК_46EE.2011(v1.0)_46TE.2011(v1.0)" xfId="496"/>
    <cellStyle name="_Расчет RAB_Лен и МОЭСК_с 2010 года_14.04.2009_со сглаж_version 3.0_без ФСК_46EE.2011(v1.0)_INDEX.STATION.2012(v1.0)_" xfId="497"/>
    <cellStyle name="_Расчет RAB_Лен и МОЭСК_с 2010 года_14.04.2009_со сглаж_version 3.0_без ФСК_46EE.2011(v1.0)_INDEX.STATION.2012(v2.0)" xfId="498"/>
    <cellStyle name="_Расчет RAB_Лен и МОЭСК_с 2010 года_14.04.2009_со сглаж_version 3.0_без ФСК_46EE.2011(v1.0)_INDEX.STATION.2012(v2.1)" xfId="499"/>
    <cellStyle name="_Расчет RAB_Лен и МОЭСК_с 2010 года_14.04.2009_со сглаж_version 3.0_без ФСК_46EE.2011(v1.0)_TEPLO.PREDEL.2012.M(v1.1)_test" xfId="500"/>
    <cellStyle name="_Расчет RAB_Лен и МОЭСК_с 2010 года_14.04.2009_со сглаж_version 3.0_без ФСК_46EE.2011(v1.2)" xfId="501"/>
    <cellStyle name="_Расчет RAB_Лен и МОЭСК_с 2010 года_14.04.2009_со сглаж_version 3.0_без ФСК_46EP.2011(v2.0)" xfId="502"/>
    <cellStyle name="_Расчет RAB_Лен и МОЭСК_с 2010 года_14.04.2009_со сглаж_version 3.0_без ФСК_46EP.2012(v0.1)" xfId="503"/>
    <cellStyle name="_Расчет RAB_Лен и МОЭСК_с 2010 года_14.04.2009_со сглаж_version 3.0_без ФСК_46TE.2011(v1.0)" xfId="504"/>
    <cellStyle name="_Расчет RAB_Лен и МОЭСК_с 2010 года_14.04.2009_со сглаж_version 3.0_без ФСК_4DNS.UPDATE.EXAMPLE" xfId="505"/>
    <cellStyle name="_Расчет RAB_Лен и МОЭСК_с 2010 года_14.04.2009_со сглаж_version 3.0_без ФСК_ARMRAZR" xfId="506"/>
    <cellStyle name="_Расчет RAB_Лен и МОЭСК_с 2010 года_14.04.2009_со сглаж_version 3.0_без ФСК_BALANCE.WARM.2010.FACT(v1.0)" xfId="507"/>
    <cellStyle name="_Расчет RAB_Лен и МОЭСК_с 2010 года_14.04.2009_со сглаж_version 3.0_без ФСК_BALANCE.WARM.2010.PLAN" xfId="508"/>
    <cellStyle name="_Расчет RAB_Лен и МОЭСК_с 2010 года_14.04.2009_со сглаж_version 3.0_без ФСК_BALANCE.WARM.2011YEAR(v0.7)" xfId="509"/>
    <cellStyle name="_Расчет RAB_Лен и МОЭСК_с 2010 года_14.04.2009_со сглаж_version 3.0_без ФСК_BALANCE.WARM.2011YEAR.NEW.UPDATE.SCHEME" xfId="510"/>
    <cellStyle name="_Расчет RAB_Лен и МОЭСК_с 2010 года_14.04.2009_со сглаж_version 3.0_без ФСК_CALC.NORMATIV.KU(v0.2)" xfId="511"/>
    <cellStyle name="_Расчет RAB_Лен и МОЭСК_с 2010 года_14.04.2009_со сглаж_version 3.0_без ФСК_EE.2REK.P2011.4.78(v0.3)" xfId="512"/>
    <cellStyle name="_Расчет RAB_Лен и МОЭСК_с 2010 года_14.04.2009_со сглаж_version 3.0_без ФСК_FORM3.1.2013(v0.2)" xfId="513"/>
    <cellStyle name="_Расчет RAB_Лен и МОЭСК_с 2010 года_14.04.2009_со сглаж_version 3.0_без ФСК_FORM3.2013(v1.0)" xfId="514"/>
    <cellStyle name="_Расчет RAB_Лен и МОЭСК_с 2010 года_14.04.2009_со сглаж_version 3.0_без ФСК_FORM3.REG(v1.0)" xfId="515"/>
    <cellStyle name="_Расчет RAB_Лен и МОЭСК_с 2010 года_14.04.2009_со сглаж_version 3.0_без ФСК_FORM910.2012(v1.1)" xfId="516"/>
    <cellStyle name="_Расчет RAB_Лен и МОЭСК_с 2010 года_14.04.2009_со сглаж_version 3.0_без ФСК_INDEX.STATION.2012(v2.1)" xfId="517"/>
    <cellStyle name="_Расчет RAB_Лен и МОЭСК_с 2010 года_14.04.2009_со сглаж_version 3.0_без ФСК_INDEX.STATION.2013(v1.0)_патч до 1.1" xfId="518"/>
    <cellStyle name="_Расчет RAB_Лен и МОЭСК_с 2010 года_14.04.2009_со сглаж_version 3.0_без ФСК_INVEST.EE.PLAN.4.78(v0.1)" xfId="519"/>
    <cellStyle name="_Расчет RAB_Лен и МОЭСК_с 2010 года_14.04.2009_со сглаж_version 3.0_без ФСК_INVEST.EE.PLAN.4.78(v0.3)" xfId="520"/>
    <cellStyle name="_Расчет RAB_Лен и МОЭСК_с 2010 года_14.04.2009_со сглаж_version 3.0_без ФСК_INVEST.EE.PLAN.4.78(v1.0)" xfId="521"/>
    <cellStyle name="_Расчет RAB_Лен и МОЭСК_с 2010 года_14.04.2009_со сглаж_version 3.0_без ФСК_INVEST.EE.PLAN.4.78(v1.0)_PASSPORT.TEPLO.PROIZV(v2.0)" xfId="522"/>
    <cellStyle name="_Расчет RAB_Лен и МОЭСК_с 2010 года_14.04.2009_со сглаж_version 3.0_без ФСК_INVEST.EE.PLAN.4.78(v1.0)_PASSPORT.TEPLO.PROIZV(v2.0)_INDEX.STATION.2013(v1.0)_патч до 1.1" xfId="523"/>
    <cellStyle name="_Расчет RAB_Лен и МОЭСК_с 2010 года_14.04.2009_со сглаж_version 3.0_без ФСК_INVEST.EE.PLAN.4.78(v1.0)_PASSPORT.TEPLO.PROIZV(v2.0)_TEPLO.PREDEL.2013(v2.0)" xfId="524"/>
    <cellStyle name="_Расчет RAB_Лен и МОЭСК_с 2010 года_14.04.2009_со сглаж_version 3.0_без ФСК_INVEST.PLAN.4.78(v0.1)" xfId="525"/>
    <cellStyle name="_Расчет RAB_Лен и МОЭСК_с 2010 года_14.04.2009_со сглаж_version 3.0_без ФСК_INVEST.WARM.PLAN.4.78(v0.1)" xfId="526"/>
    <cellStyle name="_Расчет RAB_Лен и МОЭСК_с 2010 года_14.04.2009_со сглаж_version 3.0_без ФСК_INVEST_WARM_PLAN" xfId="527"/>
    <cellStyle name="_Расчет RAB_Лен и МОЭСК_с 2010 года_14.04.2009_со сглаж_version 3.0_без ФСК_NADB.JNVLP.APTEKA.2012(v1.0)_21_02_12" xfId="528"/>
    <cellStyle name="_Расчет RAB_Лен и МОЭСК_с 2010 года_14.04.2009_со сглаж_version 3.0_без ФСК_NADB.JNVLS.APTEKA.2011(v1.3.3)" xfId="529"/>
    <cellStyle name="_Расчет RAB_Лен и МОЭСК_с 2010 года_14.04.2009_со сглаж_version 3.0_без ФСК_NADB.JNVLS.APTEKA.2011(v1.3.3)_46TE.2011(v1.0)" xfId="530"/>
    <cellStyle name="_Расчет RAB_Лен и МОЭСК_с 2010 года_14.04.2009_со сглаж_version 3.0_без ФСК_NADB.JNVLS.APTEKA.2011(v1.3.3)_INDEX.STATION.2012(v1.0)_" xfId="531"/>
    <cellStyle name="_Расчет RAB_Лен и МОЭСК_с 2010 года_14.04.2009_со сглаж_version 3.0_без ФСК_NADB.JNVLS.APTEKA.2011(v1.3.3)_INDEX.STATION.2012(v2.0)" xfId="532"/>
    <cellStyle name="_Расчет RAB_Лен и МОЭСК_с 2010 года_14.04.2009_со сглаж_version 3.0_без ФСК_NADB.JNVLS.APTEKA.2011(v1.3.3)_INDEX.STATION.2012(v2.1)" xfId="533"/>
    <cellStyle name="_Расчет RAB_Лен и МОЭСК_с 2010 года_14.04.2009_со сглаж_version 3.0_без ФСК_NADB.JNVLS.APTEKA.2011(v1.3.3)_TEPLO.PREDEL.2012.M(v1.1)_test" xfId="534"/>
    <cellStyle name="_Расчет RAB_Лен и МОЭСК_с 2010 года_14.04.2009_со сглаж_version 3.0_без ФСК_NADB.JNVLS.APTEKA.2011(v1.3.4)" xfId="535"/>
    <cellStyle name="_Расчет RAB_Лен и МОЭСК_с 2010 года_14.04.2009_со сглаж_version 3.0_без ФСК_NADB.JNVLS.APTEKA.2011(v1.3.4)_46TE.2011(v1.0)" xfId="536"/>
    <cellStyle name="_Расчет RAB_Лен и МОЭСК_с 2010 года_14.04.2009_со сглаж_version 3.0_без ФСК_NADB.JNVLS.APTEKA.2011(v1.3.4)_INDEX.STATION.2012(v1.0)_" xfId="537"/>
    <cellStyle name="_Расчет RAB_Лен и МОЭСК_с 2010 года_14.04.2009_со сглаж_version 3.0_без ФСК_NADB.JNVLS.APTEKA.2011(v1.3.4)_INDEX.STATION.2012(v2.0)" xfId="538"/>
    <cellStyle name="_Расчет RAB_Лен и МОЭСК_с 2010 года_14.04.2009_со сглаж_version 3.0_без ФСК_NADB.JNVLS.APTEKA.2011(v1.3.4)_INDEX.STATION.2012(v2.1)" xfId="539"/>
    <cellStyle name="_Расчет RAB_Лен и МОЭСК_с 2010 года_14.04.2009_со сглаж_version 3.0_без ФСК_NADB.JNVLS.APTEKA.2011(v1.3.4)_TEPLO.PREDEL.2012.M(v1.1)_test" xfId="540"/>
    <cellStyle name="_Расчет RAB_Лен и МОЭСК_с 2010 года_14.04.2009_со сглаж_version 3.0_без ФСК_PASSPORT.TEPLO.PROIZV(v2.0)" xfId="541"/>
    <cellStyle name="_Расчет RAB_Лен и МОЭСК_с 2010 года_14.04.2009_со сглаж_version 3.0_без ФСК_PASSPORT.TEPLO.PROIZV(v2.1)" xfId="542"/>
    <cellStyle name="_Расчет RAB_Лен и МОЭСК_с 2010 года_14.04.2009_со сглаж_version 3.0_без ФСК_PASSPORT.TEPLO.SETI(v0.7)" xfId="543"/>
    <cellStyle name="_Расчет RAB_Лен и МОЭСК_с 2010 года_14.04.2009_со сглаж_version 3.0_без ФСК_PASSPORT.TEPLO.SETI(v1.0)" xfId="544"/>
    <cellStyle name="_Расчет RAB_Лен и МОЭСК_с 2010 года_14.04.2009_со сглаж_version 3.0_без ФСК_PREDEL.JKH.UTV.2011(v1.0.1)" xfId="545"/>
    <cellStyle name="_Расчет RAB_Лен и МОЭСК_с 2010 года_14.04.2009_со сглаж_version 3.0_без ФСК_PREDEL.JKH.UTV.2011(v1.0.1)_46TE.2011(v1.0)" xfId="546"/>
    <cellStyle name="_Расчет RAB_Лен и МОЭСК_с 2010 года_14.04.2009_со сглаж_version 3.0_без ФСК_PREDEL.JKH.UTV.2011(v1.0.1)_INDEX.STATION.2012(v1.0)_" xfId="547"/>
    <cellStyle name="_Расчет RAB_Лен и МОЭСК_с 2010 года_14.04.2009_со сглаж_version 3.0_без ФСК_PREDEL.JKH.UTV.2011(v1.0.1)_INDEX.STATION.2012(v2.0)" xfId="548"/>
    <cellStyle name="_Расчет RAB_Лен и МОЭСК_с 2010 года_14.04.2009_со сглаж_version 3.0_без ФСК_PREDEL.JKH.UTV.2011(v1.0.1)_INDEX.STATION.2012(v2.1)" xfId="549"/>
    <cellStyle name="_Расчет RAB_Лен и МОЭСК_с 2010 года_14.04.2009_со сглаж_version 3.0_без ФСК_PREDEL.JKH.UTV.2011(v1.0.1)_TEPLO.PREDEL.2012.M(v1.1)_test" xfId="550"/>
    <cellStyle name="_Расчет RAB_Лен и МОЭСК_с 2010 года_14.04.2009_со сглаж_version 3.0_без ФСК_PREDEL.JKH.UTV.2011(v1.1)" xfId="551"/>
    <cellStyle name="_Расчет RAB_Лен и МОЭСК_с 2010 года_14.04.2009_со сглаж_version 3.0_без ФСК_REP.BLR.2012(v1.0)" xfId="552"/>
    <cellStyle name="_Расчет RAB_Лен и МОЭСК_с 2010 года_14.04.2009_со сглаж_version 3.0_без ФСК_TEHSHEET" xfId="553"/>
    <cellStyle name="_Расчет RAB_Лен и МОЭСК_с 2010 года_14.04.2009_со сглаж_version 3.0_без ФСК_TEPLO.PREDEL.2012.M(v1.1)" xfId="554"/>
    <cellStyle name="_Расчет RAB_Лен и МОЭСК_с 2010 года_14.04.2009_со сглаж_version 3.0_без ФСК_TEPLO.PREDEL.2013(v2.0)" xfId="555"/>
    <cellStyle name="_Расчет RAB_Лен и МОЭСК_с 2010 года_14.04.2009_со сглаж_version 3.0_без ФСК_TEST.TEMPLATE" xfId="556"/>
    <cellStyle name="_Расчет RAB_Лен и МОЭСК_с 2010 года_14.04.2009_со сглаж_version 3.0_без ФСК_UPDATE.46EE.2011.TO.1.1" xfId="557"/>
    <cellStyle name="_Расчет RAB_Лен и МОЭСК_с 2010 года_14.04.2009_со сглаж_version 3.0_без ФСК_UPDATE.46TE.2011.TO.1.1" xfId="558"/>
    <cellStyle name="_Расчет RAB_Лен и МОЭСК_с 2010 года_14.04.2009_со сглаж_version 3.0_без ФСК_UPDATE.46TE.2011.TO.1.2" xfId="559"/>
    <cellStyle name="_Расчет RAB_Лен и МОЭСК_с 2010 года_14.04.2009_со сглаж_version 3.0_без ФСК_UPDATE.BALANCE.WARM.2011YEAR.TO.1.1" xfId="560"/>
    <cellStyle name="_Расчет RAB_Лен и МОЭСК_с 2010 года_14.04.2009_со сглаж_version 3.0_без ФСК_UPDATE.BALANCE.WARM.2011YEAR.TO.1.1_46TE.2011(v1.0)" xfId="561"/>
    <cellStyle name="_Расчет RAB_Лен и МОЭСК_с 2010 года_14.04.2009_со сглаж_version 3.0_без ФСК_UPDATE.BALANCE.WARM.2011YEAR.TO.1.1_INDEX.STATION.2012(v1.0)_" xfId="562"/>
    <cellStyle name="_Расчет RAB_Лен и МОЭСК_с 2010 года_14.04.2009_со сглаж_version 3.0_без ФСК_UPDATE.BALANCE.WARM.2011YEAR.TO.1.1_INDEX.STATION.2012(v2.0)" xfId="563"/>
    <cellStyle name="_Расчет RAB_Лен и МОЭСК_с 2010 года_14.04.2009_со сглаж_version 3.0_без ФСК_UPDATE.BALANCE.WARM.2011YEAR.TO.1.1_INDEX.STATION.2012(v2.1)" xfId="564"/>
    <cellStyle name="_Расчет RAB_Лен и МОЭСК_с 2010 года_14.04.2009_со сглаж_version 3.0_без ФСК_UPDATE.BALANCE.WARM.2011YEAR.TO.1.1_OREP.KU.2011.MONTHLY.02(v1.1)" xfId="565"/>
    <cellStyle name="_Расчет RAB_Лен и МОЭСК_с 2010 года_14.04.2009_со сглаж_version 3.0_без ФСК_UPDATE.BALANCE.WARM.2011YEAR.TO.1.1_TEPLO.PREDEL.2012.M(v1.1)_test" xfId="566"/>
    <cellStyle name="_Расчет RAB_Лен и МОЭСК_с 2010 года_14.04.2009_со сглаж_version 3.0_без ФСК_UPDATE.BALANCE.WARM.2011YEAR.TO.1.2" xfId="567"/>
    <cellStyle name="_Расчет RAB_Лен и МОЭСК_с 2010 года_14.04.2009_со сглаж_version 3.0_без ФСК_UPDATE.BALANCE.WARM.2011YEAR.TO.1.4.64" xfId="568"/>
    <cellStyle name="_Расчет RAB_Лен и МОЭСК_с 2010 года_14.04.2009_со сглаж_version 3.0_без ФСК_UPDATE.BALANCE.WARM.2011YEAR.TO.1.5.64" xfId="569"/>
    <cellStyle name="_Расчет RAB_Лен и МОЭСК_с 2010 года_14.04.2009_со сглаж_version 3.0_без ФСК_UPDATE.MONITORING.OS.EE.2.02.TO.1.3.64" xfId="570"/>
    <cellStyle name="_Расчет RAB_Лен и МОЭСК_с 2010 года_14.04.2009_со сглаж_version 3.0_без ФСК_UPDATE.NADB.JNVLS.APTEKA.2011.TO.1.3.4" xfId="571"/>
    <cellStyle name="_Свод по ИПР (2)" xfId="572"/>
    <cellStyle name="_Свод по ИПР (2)_Новая инструкция1_фст" xfId="573"/>
    <cellStyle name="_Справочник затрат_ЛХ_20.10.05" xfId="574"/>
    <cellStyle name="_таблицы для расчетов28-04-08_2006-2009_прибыль корр_по ИА" xfId="575"/>
    <cellStyle name="_таблицы для расчетов28-04-08_2006-2009_прибыль корр_по ИА_Новая инструкция1_фст" xfId="576"/>
    <cellStyle name="_таблицы для расчетов28-04-08_2006-2009с ИА" xfId="577"/>
    <cellStyle name="_таблицы для расчетов28-04-08_2006-2009с ИА_Новая инструкция1_фст" xfId="578"/>
    <cellStyle name="_Форма 6  РТК.xls(отчет по Адр пр. ЛО)" xfId="579"/>
    <cellStyle name="_Форма 6  РТК.xls(отчет по Адр пр. ЛО)_Новая инструкция1_фст" xfId="580"/>
    <cellStyle name="_Формат разбивки по МРСК_РСК" xfId="581"/>
    <cellStyle name="_Формат разбивки по МРСК_РСК_Новая инструкция1_фст" xfId="582"/>
    <cellStyle name="_Формат_для Согласования" xfId="583"/>
    <cellStyle name="_Формат_для Согласования_Новая инструкция1_фст" xfId="584"/>
    <cellStyle name="_ХХХ Прил 2 Формы бюджетных документов 2007" xfId="585"/>
    <cellStyle name="_экон.форм-т ВО 1 с разбивкой" xfId="586"/>
    <cellStyle name="_экон.форм-т ВО 1 с разбивкой_Новая инструкция1_фст" xfId="587"/>
    <cellStyle name="’К‰Э [0.00]" xfId="588"/>
    <cellStyle name="”€ќђќ‘ћ‚›‰" xfId="591"/>
    <cellStyle name="”€љ‘€ђћ‚ђќќ›‰" xfId="592"/>
    <cellStyle name="”ќђќ‘ћ‚›‰" xfId="593"/>
    <cellStyle name="”ќђќ‘ћ‚›‰ 2" xfId="594"/>
    <cellStyle name="”љ‘ђћ‚ђќќ›‰" xfId="595"/>
    <cellStyle name="”љ‘ђћ‚ђќќ›‰ 2" xfId="596"/>
    <cellStyle name="„…ќ…†ќ›‰" xfId="597"/>
    <cellStyle name="„…ќ…†ќ›‰ 2" xfId="598"/>
    <cellStyle name="€’ћѓћ‚›‰" xfId="603"/>
    <cellStyle name="‡ђѓћ‹ћ‚ћљ1" xfId="599"/>
    <cellStyle name="‡ђѓћ‹ћ‚ћљ1 2" xfId="600"/>
    <cellStyle name="‡ђѓћ‹ћ‚ћљ2" xfId="601"/>
    <cellStyle name="‡ђѓћ‹ћ‚ћљ2 2" xfId="602"/>
    <cellStyle name="’ћѓћ‚›‰" xfId="589"/>
    <cellStyle name="’ћѓћ‚›‰ 2" xfId="590"/>
    <cellStyle name="1Normal" xfId="604"/>
    <cellStyle name="20% - Accent1" xfId="605"/>
    <cellStyle name="20% - Accent1 2" xfId="606"/>
    <cellStyle name="20% - Accent1 3" xfId="607"/>
    <cellStyle name="20% - Accent1_46EE.2011(v1.0)" xfId="608"/>
    <cellStyle name="20% - Accent2" xfId="609"/>
    <cellStyle name="20% - Accent2 2" xfId="610"/>
    <cellStyle name="20% - Accent2 3" xfId="611"/>
    <cellStyle name="20% - Accent2_46EE.2011(v1.0)" xfId="612"/>
    <cellStyle name="20% - Accent3" xfId="613"/>
    <cellStyle name="20% - Accent3 2" xfId="614"/>
    <cellStyle name="20% - Accent3 3" xfId="615"/>
    <cellStyle name="20% - Accent3_46EE.2011(v1.0)" xfId="616"/>
    <cellStyle name="20% - Accent4" xfId="617"/>
    <cellStyle name="20% - Accent4 2" xfId="618"/>
    <cellStyle name="20% - Accent4 3" xfId="619"/>
    <cellStyle name="20% - Accent4_46EE.2011(v1.0)" xfId="620"/>
    <cellStyle name="20% - Accent5" xfId="621"/>
    <cellStyle name="20% - Accent5 2" xfId="622"/>
    <cellStyle name="20% - Accent5 3" xfId="623"/>
    <cellStyle name="20% - Accent5_46EE.2011(v1.0)" xfId="624"/>
    <cellStyle name="20% - Accent6" xfId="625"/>
    <cellStyle name="20% - Accent6 2" xfId="626"/>
    <cellStyle name="20% - Accent6 3" xfId="627"/>
    <cellStyle name="20% - Accent6_46EE.2011(v1.0)" xfId="628"/>
    <cellStyle name="20% - Акцент1 10" xfId="630"/>
    <cellStyle name="20% - Акцент1 11" xfId="629"/>
    <cellStyle name="20% - Акцент1 2" xfId="631"/>
    <cellStyle name="20% - Акцент1 2 2" xfId="632"/>
    <cellStyle name="20% - Акцент1 2 3" xfId="633"/>
    <cellStyle name="20% - Акцент1 2_46EE.2011(v1.0)" xfId="634"/>
    <cellStyle name="20% - Акцент1 3" xfId="635"/>
    <cellStyle name="20% - Акцент1 3 2" xfId="636"/>
    <cellStyle name="20% - Акцент1 3 3" xfId="637"/>
    <cellStyle name="20% - Акцент1 3_46EE.2011(v1.0)" xfId="638"/>
    <cellStyle name="20% - Акцент1 4" xfId="639"/>
    <cellStyle name="20% - Акцент1 4 2" xfId="640"/>
    <cellStyle name="20% - Акцент1 4 3" xfId="641"/>
    <cellStyle name="20% - Акцент1 4_46EE.2011(v1.0)" xfId="642"/>
    <cellStyle name="20% - Акцент1 5" xfId="643"/>
    <cellStyle name="20% - Акцент1 5 2" xfId="644"/>
    <cellStyle name="20% - Акцент1 5 3" xfId="645"/>
    <cellStyle name="20% - Акцент1 5_46EE.2011(v1.0)" xfId="646"/>
    <cellStyle name="20% - Акцент1 6" xfId="647"/>
    <cellStyle name="20% - Акцент1 6 2" xfId="648"/>
    <cellStyle name="20% - Акцент1 6 3" xfId="649"/>
    <cellStyle name="20% - Акцент1 6_46EE.2011(v1.0)" xfId="650"/>
    <cellStyle name="20% - Акцент1 7" xfId="651"/>
    <cellStyle name="20% - Акцент1 7 2" xfId="652"/>
    <cellStyle name="20% - Акцент1 7 3" xfId="653"/>
    <cellStyle name="20% - Акцент1 7_46EE.2011(v1.0)" xfId="654"/>
    <cellStyle name="20% - Акцент1 8" xfId="655"/>
    <cellStyle name="20% - Акцент1 8 2" xfId="656"/>
    <cellStyle name="20% - Акцент1 8 3" xfId="657"/>
    <cellStyle name="20% - Акцент1 8_46EE.2011(v1.0)" xfId="658"/>
    <cellStyle name="20% - Акцент1 9" xfId="659"/>
    <cellStyle name="20% - Акцент1 9 2" xfId="660"/>
    <cellStyle name="20% - Акцент1 9 3" xfId="661"/>
    <cellStyle name="20% - Акцент1 9_46EE.2011(v1.0)" xfId="662"/>
    <cellStyle name="20% - Акцент2 10" xfId="664"/>
    <cellStyle name="20% - Акцент2 11" xfId="663"/>
    <cellStyle name="20% - Акцент2 2" xfId="665"/>
    <cellStyle name="20% - Акцент2 2 2" xfId="666"/>
    <cellStyle name="20% - Акцент2 2 3" xfId="667"/>
    <cellStyle name="20% - Акцент2 2_46EE.2011(v1.0)" xfId="668"/>
    <cellStyle name="20% - Акцент2 3" xfId="669"/>
    <cellStyle name="20% - Акцент2 3 2" xfId="670"/>
    <cellStyle name="20% - Акцент2 3 3" xfId="671"/>
    <cellStyle name="20% - Акцент2 3_46EE.2011(v1.0)" xfId="672"/>
    <cellStyle name="20% - Акцент2 4" xfId="673"/>
    <cellStyle name="20% - Акцент2 4 2" xfId="674"/>
    <cellStyle name="20% - Акцент2 4 3" xfId="675"/>
    <cellStyle name="20% - Акцент2 4_46EE.2011(v1.0)" xfId="676"/>
    <cellStyle name="20% - Акцент2 5" xfId="677"/>
    <cellStyle name="20% - Акцент2 5 2" xfId="678"/>
    <cellStyle name="20% - Акцент2 5 3" xfId="679"/>
    <cellStyle name="20% - Акцент2 5_46EE.2011(v1.0)" xfId="680"/>
    <cellStyle name="20% - Акцент2 6" xfId="681"/>
    <cellStyle name="20% - Акцент2 6 2" xfId="682"/>
    <cellStyle name="20% - Акцент2 6 3" xfId="683"/>
    <cellStyle name="20% - Акцент2 6_46EE.2011(v1.0)" xfId="684"/>
    <cellStyle name="20% - Акцент2 7" xfId="685"/>
    <cellStyle name="20% - Акцент2 7 2" xfId="686"/>
    <cellStyle name="20% - Акцент2 7 3" xfId="687"/>
    <cellStyle name="20% - Акцент2 7_46EE.2011(v1.0)" xfId="688"/>
    <cellStyle name="20% - Акцент2 8" xfId="689"/>
    <cellStyle name="20% - Акцент2 8 2" xfId="690"/>
    <cellStyle name="20% - Акцент2 8 3" xfId="691"/>
    <cellStyle name="20% - Акцент2 8_46EE.2011(v1.0)" xfId="692"/>
    <cellStyle name="20% - Акцент2 9" xfId="693"/>
    <cellStyle name="20% - Акцент2 9 2" xfId="694"/>
    <cellStyle name="20% - Акцент2 9 3" xfId="695"/>
    <cellStyle name="20% - Акцент2 9_46EE.2011(v1.0)" xfId="696"/>
    <cellStyle name="20% - Акцент3 10" xfId="698"/>
    <cellStyle name="20% - Акцент3 11" xfId="697"/>
    <cellStyle name="20% - Акцент3 2" xfId="699"/>
    <cellStyle name="20% - Акцент3 2 2" xfId="700"/>
    <cellStyle name="20% - Акцент3 2 3" xfId="701"/>
    <cellStyle name="20% - Акцент3 2_46EE.2011(v1.0)" xfId="702"/>
    <cellStyle name="20% - Акцент3 3" xfId="703"/>
    <cellStyle name="20% - Акцент3 3 2" xfId="704"/>
    <cellStyle name="20% - Акцент3 3 3" xfId="705"/>
    <cellStyle name="20% - Акцент3 3_46EE.2011(v1.0)" xfId="706"/>
    <cellStyle name="20% - Акцент3 4" xfId="707"/>
    <cellStyle name="20% - Акцент3 4 2" xfId="708"/>
    <cellStyle name="20% - Акцент3 4 3" xfId="709"/>
    <cellStyle name="20% - Акцент3 4_46EE.2011(v1.0)" xfId="710"/>
    <cellStyle name="20% - Акцент3 5" xfId="711"/>
    <cellStyle name="20% - Акцент3 5 2" xfId="712"/>
    <cellStyle name="20% - Акцент3 5 3" xfId="713"/>
    <cellStyle name="20% - Акцент3 5_46EE.2011(v1.0)" xfId="714"/>
    <cellStyle name="20% - Акцент3 6" xfId="715"/>
    <cellStyle name="20% - Акцент3 6 2" xfId="716"/>
    <cellStyle name="20% - Акцент3 6 3" xfId="717"/>
    <cellStyle name="20% - Акцент3 6_46EE.2011(v1.0)" xfId="718"/>
    <cellStyle name="20% - Акцент3 7" xfId="719"/>
    <cellStyle name="20% - Акцент3 7 2" xfId="720"/>
    <cellStyle name="20% - Акцент3 7 3" xfId="721"/>
    <cellStyle name="20% - Акцент3 7_46EE.2011(v1.0)" xfId="722"/>
    <cellStyle name="20% - Акцент3 8" xfId="723"/>
    <cellStyle name="20% - Акцент3 8 2" xfId="724"/>
    <cellStyle name="20% - Акцент3 8 3" xfId="725"/>
    <cellStyle name="20% - Акцент3 8_46EE.2011(v1.0)" xfId="726"/>
    <cellStyle name="20% - Акцент3 9" xfId="727"/>
    <cellStyle name="20% - Акцент3 9 2" xfId="728"/>
    <cellStyle name="20% - Акцент3 9 3" xfId="729"/>
    <cellStyle name="20% - Акцент3 9_46EE.2011(v1.0)" xfId="730"/>
    <cellStyle name="20% - Акцент4 10" xfId="732"/>
    <cellStyle name="20% - Акцент4 11" xfId="731"/>
    <cellStyle name="20% - Акцент4 2" xfId="733"/>
    <cellStyle name="20% - Акцент4 2 2" xfId="734"/>
    <cellStyle name="20% - Акцент4 2 3" xfId="735"/>
    <cellStyle name="20% - Акцент4 2_46EE.2011(v1.0)" xfId="736"/>
    <cellStyle name="20% - Акцент4 3" xfId="737"/>
    <cellStyle name="20% - Акцент4 3 2" xfId="738"/>
    <cellStyle name="20% - Акцент4 3 3" xfId="739"/>
    <cellStyle name="20% - Акцент4 3_46EE.2011(v1.0)" xfId="740"/>
    <cellStyle name="20% - Акцент4 4" xfId="741"/>
    <cellStyle name="20% - Акцент4 4 2" xfId="742"/>
    <cellStyle name="20% - Акцент4 4 3" xfId="743"/>
    <cellStyle name="20% - Акцент4 4_46EE.2011(v1.0)" xfId="744"/>
    <cellStyle name="20% - Акцент4 5" xfId="745"/>
    <cellStyle name="20% - Акцент4 5 2" xfId="746"/>
    <cellStyle name="20% - Акцент4 5 3" xfId="747"/>
    <cellStyle name="20% - Акцент4 5_46EE.2011(v1.0)" xfId="748"/>
    <cellStyle name="20% - Акцент4 6" xfId="749"/>
    <cellStyle name="20% - Акцент4 6 2" xfId="750"/>
    <cellStyle name="20% - Акцент4 6 3" xfId="751"/>
    <cellStyle name="20% - Акцент4 6_46EE.2011(v1.0)" xfId="752"/>
    <cellStyle name="20% - Акцент4 7" xfId="753"/>
    <cellStyle name="20% - Акцент4 7 2" xfId="754"/>
    <cellStyle name="20% - Акцент4 7 3" xfId="755"/>
    <cellStyle name="20% - Акцент4 7_46EE.2011(v1.0)" xfId="756"/>
    <cellStyle name="20% - Акцент4 8" xfId="757"/>
    <cellStyle name="20% - Акцент4 8 2" xfId="758"/>
    <cellStyle name="20% - Акцент4 8 3" xfId="759"/>
    <cellStyle name="20% - Акцент4 8_46EE.2011(v1.0)" xfId="760"/>
    <cellStyle name="20% - Акцент4 9" xfId="761"/>
    <cellStyle name="20% - Акцент4 9 2" xfId="762"/>
    <cellStyle name="20% - Акцент4 9 3" xfId="763"/>
    <cellStyle name="20% - Акцент4 9_46EE.2011(v1.0)" xfId="764"/>
    <cellStyle name="20% - Акцент5 10" xfId="766"/>
    <cellStyle name="20% - Акцент5 11" xfId="765"/>
    <cellStyle name="20% - Акцент5 2" xfId="767"/>
    <cellStyle name="20% - Акцент5 2 2" xfId="768"/>
    <cellStyle name="20% - Акцент5 2 3" xfId="769"/>
    <cellStyle name="20% - Акцент5 2_46EE.2011(v1.0)" xfId="770"/>
    <cellStyle name="20% - Акцент5 3" xfId="771"/>
    <cellStyle name="20% - Акцент5 3 2" xfId="772"/>
    <cellStyle name="20% - Акцент5 3 3" xfId="773"/>
    <cellStyle name="20% - Акцент5 3_46EE.2011(v1.0)" xfId="774"/>
    <cellStyle name="20% - Акцент5 4" xfId="775"/>
    <cellStyle name="20% - Акцент5 4 2" xfId="776"/>
    <cellStyle name="20% - Акцент5 4 3" xfId="777"/>
    <cellStyle name="20% - Акцент5 4_46EE.2011(v1.0)" xfId="778"/>
    <cellStyle name="20% - Акцент5 5" xfId="779"/>
    <cellStyle name="20% - Акцент5 5 2" xfId="780"/>
    <cellStyle name="20% - Акцент5 5 3" xfId="781"/>
    <cellStyle name="20% - Акцент5 5_46EE.2011(v1.0)" xfId="782"/>
    <cellStyle name="20% - Акцент5 6" xfId="783"/>
    <cellStyle name="20% - Акцент5 6 2" xfId="784"/>
    <cellStyle name="20% - Акцент5 6 3" xfId="785"/>
    <cellStyle name="20% - Акцент5 6_46EE.2011(v1.0)" xfId="786"/>
    <cellStyle name="20% - Акцент5 7" xfId="787"/>
    <cellStyle name="20% - Акцент5 7 2" xfId="788"/>
    <cellStyle name="20% - Акцент5 7 3" xfId="789"/>
    <cellStyle name="20% - Акцент5 7_46EE.2011(v1.0)" xfId="790"/>
    <cellStyle name="20% - Акцент5 8" xfId="791"/>
    <cellStyle name="20% - Акцент5 8 2" xfId="792"/>
    <cellStyle name="20% - Акцент5 8 3" xfId="793"/>
    <cellStyle name="20% - Акцент5 8_46EE.2011(v1.0)" xfId="794"/>
    <cellStyle name="20% - Акцент5 9" xfId="795"/>
    <cellStyle name="20% - Акцент5 9 2" xfId="796"/>
    <cellStyle name="20% - Акцент5 9 3" xfId="797"/>
    <cellStyle name="20% - Акцент5 9_46EE.2011(v1.0)" xfId="798"/>
    <cellStyle name="20% - Акцент6 10" xfId="800"/>
    <cellStyle name="20% - Акцент6 11" xfId="799"/>
    <cellStyle name="20% - Акцент6 2" xfId="801"/>
    <cellStyle name="20% - Акцент6 2 2" xfId="802"/>
    <cellStyle name="20% - Акцент6 2 3" xfId="803"/>
    <cellStyle name="20% - Акцент6 2_46EE.2011(v1.0)" xfId="804"/>
    <cellStyle name="20% - Акцент6 3" xfId="805"/>
    <cellStyle name="20% - Акцент6 3 2" xfId="806"/>
    <cellStyle name="20% - Акцент6 3 3" xfId="807"/>
    <cellStyle name="20% - Акцент6 3_46EE.2011(v1.0)" xfId="808"/>
    <cellStyle name="20% - Акцент6 4" xfId="809"/>
    <cellStyle name="20% - Акцент6 4 2" xfId="810"/>
    <cellStyle name="20% - Акцент6 4 3" xfId="811"/>
    <cellStyle name="20% - Акцент6 4_46EE.2011(v1.0)" xfId="812"/>
    <cellStyle name="20% - Акцент6 5" xfId="813"/>
    <cellStyle name="20% - Акцент6 5 2" xfId="814"/>
    <cellStyle name="20% - Акцент6 5 3" xfId="815"/>
    <cellStyle name="20% - Акцент6 5_46EE.2011(v1.0)" xfId="816"/>
    <cellStyle name="20% - Акцент6 6" xfId="817"/>
    <cellStyle name="20% - Акцент6 6 2" xfId="818"/>
    <cellStyle name="20% - Акцент6 6 3" xfId="819"/>
    <cellStyle name="20% - Акцент6 6_46EE.2011(v1.0)" xfId="820"/>
    <cellStyle name="20% - Акцент6 7" xfId="821"/>
    <cellStyle name="20% - Акцент6 7 2" xfId="822"/>
    <cellStyle name="20% - Акцент6 7 3" xfId="823"/>
    <cellStyle name="20% - Акцент6 7_46EE.2011(v1.0)" xfId="824"/>
    <cellStyle name="20% - Акцент6 8" xfId="825"/>
    <cellStyle name="20% - Акцент6 8 2" xfId="826"/>
    <cellStyle name="20% - Акцент6 8 3" xfId="827"/>
    <cellStyle name="20% - Акцент6 8_46EE.2011(v1.0)" xfId="828"/>
    <cellStyle name="20% - Акцент6 9" xfId="829"/>
    <cellStyle name="20% - Акцент6 9 2" xfId="830"/>
    <cellStyle name="20% - Акцент6 9 3" xfId="831"/>
    <cellStyle name="20% - Акцент6 9_46EE.2011(v1.0)" xfId="832"/>
    <cellStyle name="40% - Accent1" xfId="833"/>
    <cellStyle name="40% - Accent1 2" xfId="834"/>
    <cellStyle name="40% - Accent1 3" xfId="835"/>
    <cellStyle name="40% - Accent1_46EE.2011(v1.0)" xfId="836"/>
    <cellStyle name="40% - Accent2" xfId="837"/>
    <cellStyle name="40% - Accent2 2" xfId="838"/>
    <cellStyle name="40% - Accent2 3" xfId="839"/>
    <cellStyle name="40% - Accent2_46EE.2011(v1.0)" xfId="840"/>
    <cellStyle name="40% - Accent3" xfId="841"/>
    <cellStyle name="40% - Accent3 2" xfId="842"/>
    <cellStyle name="40% - Accent3 3" xfId="843"/>
    <cellStyle name="40% - Accent3_46EE.2011(v1.0)" xfId="844"/>
    <cellStyle name="40% - Accent4" xfId="845"/>
    <cellStyle name="40% - Accent4 2" xfId="846"/>
    <cellStyle name="40% - Accent4 3" xfId="847"/>
    <cellStyle name="40% - Accent4_46EE.2011(v1.0)" xfId="848"/>
    <cellStyle name="40% - Accent5" xfId="849"/>
    <cellStyle name="40% - Accent5 2" xfId="850"/>
    <cellStyle name="40% - Accent5 3" xfId="851"/>
    <cellStyle name="40% - Accent5_46EE.2011(v1.0)" xfId="852"/>
    <cellStyle name="40% - Accent6" xfId="853"/>
    <cellStyle name="40% - Accent6 2" xfId="854"/>
    <cellStyle name="40% - Accent6 3" xfId="855"/>
    <cellStyle name="40% - Accent6_46EE.2011(v1.0)" xfId="856"/>
    <cellStyle name="40% - Акцент1 10" xfId="858"/>
    <cellStyle name="40% - Акцент1 11" xfId="857"/>
    <cellStyle name="40% - Акцент1 2" xfId="859"/>
    <cellStyle name="40% - Акцент1 2 2" xfId="860"/>
    <cellStyle name="40% - Акцент1 2 3" xfId="861"/>
    <cellStyle name="40% - Акцент1 2_46EE.2011(v1.0)" xfId="862"/>
    <cellStyle name="40% - Акцент1 3" xfId="863"/>
    <cellStyle name="40% - Акцент1 3 2" xfId="864"/>
    <cellStyle name="40% - Акцент1 3 3" xfId="865"/>
    <cellStyle name="40% - Акцент1 3_46EE.2011(v1.0)" xfId="866"/>
    <cellStyle name="40% - Акцент1 4" xfId="867"/>
    <cellStyle name="40% - Акцент1 4 2" xfId="868"/>
    <cellStyle name="40% - Акцент1 4 3" xfId="869"/>
    <cellStyle name="40% - Акцент1 4_46EE.2011(v1.0)" xfId="870"/>
    <cellStyle name="40% - Акцент1 5" xfId="871"/>
    <cellStyle name="40% - Акцент1 5 2" xfId="872"/>
    <cellStyle name="40% - Акцент1 5 3" xfId="873"/>
    <cellStyle name="40% - Акцент1 5_46EE.2011(v1.0)" xfId="874"/>
    <cellStyle name="40% - Акцент1 6" xfId="875"/>
    <cellStyle name="40% - Акцент1 6 2" xfId="876"/>
    <cellStyle name="40% - Акцент1 6 3" xfId="877"/>
    <cellStyle name="40% - Акцент1 6_46EE.2011(v1.0)" xfId="878"/>
    <cellStyle name="40% - Акцент1 7" xfId="879"/>
    <cellStyle name="40% - Акцент1 7 2" xfId="880"/>
    <cellStyle name="40% - Акцент1 7 3" xfId="881"/>
    <cellStyle name="40% - Акцент1 7_46EE.2011(v1.0)" xfId="882"/>
    <cellStyle name="40% - Акцент1 8" xfId="883"/>
    <cellStyle name="40% - Акцент1 8 2" xfId="884"/>
    <cellStyle name="40% - Акцент1 8 3" xfId="885"/>
    <cellStyle name="40% - Акцент1 8_46EE.2011(v1.0)" xfId="886"/>
    <cellStyle name="40% - Акцент1 9" xfId="887"/>
    <cellStyle name="40% - Акцент1 9 2" xfId="888"/>
    <cellStyle name="40% - Акцент1 9 3" xfId="889"/>
    <cellStyle name="40% - Акцент1 9_46EE.2011(v1.0)" xfId="890"/>
    <cellStyle name="40% - Акцент2 10" xfId="892"/>
    <cellStyle name="40% - Акцент2 11" xfId="891"/>
    <cellStyle name="40% - Акцент2 2" xfId="893"/>
    <cellStyle name="40% - Акцент2 2 2" xfId="894"/>
    <cellStyle name="40% - Акцент2 2 3" xfId="895"/>
    <cellStyle name="40% - Акцент2 2_46EE.2011(v1.0)" xfId="896"/>
    <cellStyle name="40% - Акцент2 3" xfId="897"/>
    <cellStyle name="40% - Акцент2 3 2" xfId="898"/>
    <cellStyle name="40% - Акцент2 3 3" xfId="899"/>
    <cellStyle name="40% - Акцент2 3_46EE.2011(v1.0)" xfId="900"/>
    <cellStyle name="40% - Акцент2 4" xfId="901"/>
    <cellStyle name="40% - Акцент2 4 2" xfId="902"/>
    <cellStyle name="40% - Акцент2 4 3" xfId="903"/>
    <cellStyle name="40% - Акцент2 4_46EE.2011(v1.0)" xfId="904"/>
    <cellStyle name="40% - Акцент2 5" xfId="905"/>
    <cellStyle name="40% - Акцент2 5 2" xfId="906"/>
    <cellStyle name="40% - Акцент2 5 3" xfId="907"/>
    <cellStyle name="40% - Акцент2 5_46EE.2011(v1.0)" xfId="908"/>
    <cellStyle name="40% - Акцент2 6" xfId="909"/>
    <cellStyle name="40% - Акцент2 6 2" xfId="910"/>
    <cellStyle name="40% - Акцент2 6 3" xfId="911"/>
    <cellStyle name="40% - Акцент2 6_46EE.2011(v1.0)" xfId="912"/>
    <cellStyle name="40% - Акцент2 7" xfId="913"/>
    <cellStyle name="40% - Акцент2 7 2" xfId="914"/>
    <cellStyle name="40% - Акцент2 7 3" xfId="915"/>
    <cellStyle name="40% - Акцент2 7_46EE.2011(v1.0)" xfId="916"/>
    <cellStyle name="40% - Акцент2 8" xfId="917"/>
    <cellStyle name="40% - Акцент2 8 2" xfId="918"/>
    <cellStyle name="40% - Акцент2 8 3" xfId="919"/>
    <cellStyle name="40% - Акцент2 8_46EE.2011(v1.0)" xfId="920"/>
    <cellStyle name="40% - Акцент2 9" xfId="921"/>
    <cellStyle name="40% - Акцент2 9 2" xfId="922"/>
    <cellStyle name="40% - Акцент2 9 3" xfId="923"/>
    <cellStyle name="40% - Акцент2 9_46EE.2011(v1.0)" xfId="924"/>
    <cellStyle name="40% - Акцент3 10" xfId="926"/>
    <cellStyle name="40% - Акцент3 11" xfId="925"/>
    <cellStyle name="40% - Акцент3 2" xfId="927"/>
    <cellStyle name="40% - Акцент3 2 2" xfId="928"/>
    <cellStyle name="40% - Акцент3 2 3" xfId="929"/>
    <cellStyle name="40% - Акцент3 2_46EE.2011(v1.0)" xfId="930"/>
    <cellStyle name="40% - Акцент3 3" xfId="931"/>
    <cellStyle name="40% - Акцент3 3 2" xfId="932"/>
    <cellStyle name="40% - Акцент3 3 3" xfId="933"/>
    <cellStyle name="40% - Акцент3 3_46EE.2011(v1.0)" xfId="934"/>
    <cellStyle name="40% - Акцент3 4" xfId="935"/>
    <cellStyle name="40% - Акцент3 4 2" xfId="936"/>
    <cellStyle name="40% - Акцент3 4 3" xfId="937"/>
    <cellStyle name="40% - Акцент3 4_46EE.2011(v1.0)" xfId="938"/>
    <cellStyle name="40% - Акцент3 5" xfId="939"/>
    <cellStyle name="40% - Акцент3 5 2" xfId="940"/>
    <cellStyle name="40% - Акцент3 5 3" xfId="941"/>
    <cellStyle name="40% - Акцент3 5_46EE.2011(v1.0)" xfId="942"/>
    <cellStyle name="40% - Акцент3 6" xfId="943"/>
    <cellStyle name="40% - Акцент3 6 2" xfId="944"/>
    <cellStyle name="40% - Акцент3 6 3" xfId="945"/>
    <cellStyle name="40% - Акцент3 6_46EE.2011(v1.0)" xfId="946"/>
    <cellStyle name="40% - Акцент3 7" xfId="947"/>
    <cellStyle name="40% - Акцент3 7 2" xfId="948"/>
    <cellStyle name="40% - Акцент3 7 3" xfId="949"/>
    <cellStyle name="40% - Акцент3 7_46EE.2011(v1.0)" xfId="950"/>
    <cellStyle name="40% - Акцент3 8" xfId="951"/>
    <cellStyle name="40% - Акцент3 8 2" xfId="952"/>
    <cellStyle name="40% - Акцент3 8 3" xfId="953"/>
    <cellStyle name="40% - Акцент3 8_46EE.2011(v1.0)" xfId="954"/>
    <cellStyle name="40% - Акцент3 9" xfId="955"/>
    <cellStyle name="40% - Акцент3 9 2" xfId="956"/>
    <cellStyle name="40% - Акцент3 9 3" xfId="957"/>
    <cellStyle name="40% - Акцент3 9_46EE.2011(v1.0)" xfId="958"/>
    <cellStyle name="40% - Акцент4 10" xfId="960"/>
    <cellStyle name="40% - Акцент4 11" xfId="959"/>
    <cellStyle name="40% - Акцент4 2" xfId="961"/>
    <cellStyle name="40% - Акцент4 2 2" xfId="962"/>
    <cellStyle name="40% - Акцент4 2 3" xfId="963"/>
    <cellStyle name="40% - Акцент4 2_46EE.2011(v1.0)" xfId="964"/>
    <cellStyle name="40% - Акцент4 3" xfId="965"/>
    <cellStyle name="40% - Акцент4 3 2" xfId="966"/>
    <cellStyle name="40% - Акцент4 3 3" xfId="967"/>
    <cellStyle name="40% - Акцент4 3_46EE.2011(v1.0)" xfId="968"/>
    <cellStyle name="40% - Акцент4 4" xfId="969"/>
    <cellStyle name="40% - Акцент4 4 2" xfId="970"/>
    <cellStyle name="40% - Акцент4 4 3" xfId="971"/>
    <cellStyle name="40% - Акцент4 4_46EE.2011(v1.0)" xfId="972"/>
    <cellStyle name="40% - Акцент4 5" xfId="973"/>
    <cellStyle name="40% - Акцент4 5 2" xfId="974"/>
    <cellStyle name="40% - Акцент4 5 3" xfId="975"/>
    <cellStyle name="40% - Акцент4 5_46EE.2011(v1.0)" xfId="976"/>
    <cellStyle name="40% - Акцент4 6" xfId="977"/>
    <cellStyle name="40% - Акцент4 6 2" xfId="978"/>
    <cellStyle name="40% - Акцент4 6 3" xfId="979"/>
    <cellStyle name="40% - Акцент4 6_46EE.2011(v1.0)" xfId="980"/>
    <cellStyle name="40% - Акцент4 7" xfId="981"/>
    <cellStyle name="40% - Акцент4 7 2" xfId="982"/>
    <cellStyle name="40% - Акцент4 7 3" xfId="983"/>
    <cellStyle name="40% - Акцент4 7_46EE.2011(v1.0)" xfId="984"/>
    <cellStyle name="40% - Акцент4 8" xfId="985"/>
    <cellStyle name="40% - Акцент4 8 2" xfId="986"/>
    <cellStyle name="40% - Акцент4 8 3" xfId="987"/>
    <cellStyle name="40% - Акцент4 8_46EE.2011(v1.0)" xfId="988"/>
    <cellStyle name="40% - Акцент4 9" xfId="989"/>
    <cellStyle name="40% - Акцент4 9 2" xfId="990"/>
    <cellStyle name="40% - Акцент4 9 3" xfId="991"/>
    <cellStyle name="40% - Акцент4 9_46EE.2011(v1.0)" xfId="992"/>
    <cellStyle name="40% - Акцент5 10" xfId="994"/>
    <cellStyle name="40% - Акцент5 11" xfId="993"/>
    <cellStyle name="40% - Акцент5 2" xfId="995"/>
    <cellStyle name="40% - Акцент5 2 2" xfId="996"/>
    <cellStyle name="40% - Акцент5 2 3" xfId="997"/>
    <cellStyle name="40% - Акцент5 2_46EE.2011(v1.0)" xfId="998"/>
    <cellStyle name="40% - Акцент5 3" xfId="999"/>
    <cellStyle name="40% - Акцент5 3 2" xfId="1000"/>
    <cellStyle name="40% - Акцент5 3 3" xfId="1001"/>
    <cellStyle name="40% - Акцент5 3_46EE.2011(v1.0)" xfId="1002"/>
    <cellStyle name="40% - Акцент5 4" xfId="1003"/>
    <cellStyle name="40% - Акцент5 4 2" xfId="1004"/>
    <cellStyle name="40% - Акцент5 4 3" xfId="1005"/>
    <cellStyle name="40% - Акцент5 4_46EE.2011(v1.0)" xfId="1006"/>
    <cellStyle name="40% - Акцент5 5" xfId="1007"/>
    <cellStyle name="40% - Акцент5 5 2" xfId="1008"/>
    <cellStyle name="40% - Акцент5 5 3" xfId="1009"/>
    <cellStyle name="40% - Акцент5 5_46EE.2011(v1.0)" xfId="1010"/>
    <cellStyle name="40% - Акцент5 6" xfId="1011"/>
    <cellStyle name="40% - Акцент5 6 2" xfId="1012"/>
    <cellStyle name="40% - Акцент5 6 3" xfId="1013"/>
    <cellStyle name="40% - Акцент5 6_46EE.2011(v1.0)" xfId="1014"/>
    <cellStyle name="40% - Акцент5 7" xfId="1015"/>
    <cellStyle name="40% - Акцент5 7 2" xfId="1016"/>
    <cellStyle name="40% - Акцент5 7 3" xfId="1017"/>
    <cellStyle name="40% - Акцент5 7_46EE.2011(v1.0)" xfId="1018"/>
    <cellStyle name="40% - Акцент5 8" xfId="1019"/>
    <cellStyle name="40% - Акцент5 8 2" xfId="1020"/>
    <cellStyle name="40% - Акцент5 8 3" xfId="1021"/>
    <cellStyle name="40% - Акцент5 8_46EE.2011(v1.0)" xfId="1022"/>
    <cellStyle name="40% - Акцент5 9" xfId="1023"/>
    <cellStyle name="40% - Акцент5 9 2" xfId="1024"/>
    <cellStyle name="40% - Акцент5 9 3" xfId="1025"/>
    <cellStyle name="40% - Акцент5 9_46EE.2011(v1.0)" xfId="1026"/>
    <cellStyle name="40% - Акцент6 10" xfId="1028"/>
    <cellStyle name="40% - Акцент6 11" xfId="1027"/>
    <cellStyle name="40% - Акцент6 2" xfId="1029"/>
    <cellStyle name="40% - Акцент6 2 2" xfId="1030"/>
    <cellStyle name="40% - Акцент6 2 3" xfId="1031"/>
    <cellStyle name="40% - Акцент6 2_46EE.2011(v1.0)" xfId="1032"/>
    <cellStyle name="40% - Акцент6 3" xfId="1033"/>
    <cellStyle name="40% - Акцент6 3 2" xfId="1034"/>
    <cellStyle name="40% - Акцент6 3 3" xfId="1035"/>
    <cellStyle name="40% - Акцент6 3_46EE.2011(v1.0)" xfId="1036"/>
    <cellStyle name="40% - Акцент6 4" xfId="1037"/>
    <cellStyle name="40% - Акцент6 4 2" xfId="1038"/>
    <cellStyle name="40% - Акцент6 4 3" xfId="1039"/>
    <cellStyle name="40% - Акцент6 4_46EE.2011(v1.0)" xfId="1040"/>
    <cellStyle name="40% - Акцент6 5" xfId="1041"/>
    <cellStyle name="40% - Акцент6 5 2" xfId="1042"/>
    <cellStyle name="40% - Акцент6 5 3" xfId="1043"/>
    <cellStyle name="40% - Акцент6 5_46EE.2011(v1.0)" xfId="1044"/>
    <cellStyle name="40% - Акцент6 6" xfId="1045"/>
    <cellStyle name="40% - Акцент6 6 2" xfId="1046"/>
    <cellStyle name="40% - Акцент6 6 3" xfId="1047"/>
    <cellStyle name="40% - Акцент6 6_46EE.2011(v1.0)" xfId="1048"/>
    <cellStyle name="40% - Акцент6 7" xfId="1049"/>
    <cellStyle name="40% - Акцент6 7 2" xfId="1050"/>
    <cellStyle name="40% - Акцент6 7 3" xfId="1051"/>
    <cellStyle name="40% - Акцент6 7_46EE.2011(v1.0)" xfId="1052"/>
    <cellStyle name="40% - Акцент6 8" xfId="1053"/>
    <cellStyle name="40% - Акцент6 8 2" xfId="1054"/>
    <cellStyle name="40% - Акцент6 8 3" xfId="1055"/>
    <cellStyle name="40% - Акцент6 8_46EE.2011(v1.0)" xfId="1056"/>
    <cellStyle name="40% - Акцент6 9" xfId="1057"/>
    <cellStyle name="40% - Акцент6 9 2" xfId="1058"/>
    <cellStyle name="40% - Акцент6 9 3" xfId="1059"/>
    <cellStyle name="40% - Акцент6 9_46EE.2011(v1.0)" xfId="1060"/>
    <cellStyle name="60% - Accent1" xfId="1061"/>
    <cellStyle name="60% - Accent2" xfId="1062"/>
    <cellStyle name="60% - Accent3" xfId="1063"/>
    <cellStyle name="60% - Accent4" xfId="1064"/>
    <cellStyle name="60% - Accent5" xfId="1065"/>
    <cellStyle name="60% - Accent6" xfId="1066"/>
    <cellStyle name="60% - Акцент1 10" xfId="1068"/>
    <cellStyle name="60% - Акцент1 11" xfId="1067"/>
    <cellStyle name="60% - Акцент1 2" xfId="1069"/>
    <cellStyle name="60% - Акцент1 2 2" xfId="1070"/>
    <cellStyle name="60% - Акцент1 3" xfId="1071"/>
    <cellStyle name="60% - Акцент1 3 2" xfId="1072"/>
    <cellStyle name="60% - Акцент1 4" xfId="1073"/>
    <cellStyle name="60% - Акцент1 4 2" xfId="1074"/>
    <cellStyle name="60% - Акцент1 5" xfId="1075"/>
    <cellStyle name="60% - Акцент1 5 2" xfId="1076"/>
    <cellStyle name="60% - Акцент1 6" xfId="1077"/>
    <cellStyle name="60% - Акцент1 6 2" xfId="1078"/>
    <cellStyle name="60% - Акцент1 7" xfId="1079"/>
    <cellStyle name="60% - Акцент1 7 2" xfId="1080"/>
    <cellStyle name="60% - Акцент1 8" xfId="1081"/>
    <cellStyle name="60% - Акцент1 8 2" xfId="1082"/>
    <cellStyle name="60% - Акцент1 9" xfId="1083"/>
    <cellStyle name="60% - Акцент1 9 2" xfId="1084"/>
    <cellStyle name="60% - Акцент2 10" xfId="1086"/>
    <cellStyle name="60% - Акцент2 11" xfId="1085"/>
    <cellStyle name="60% - Акцент2 2" xfId="1087"/>
    <cellStyle name="60% - Акцент2 2 2" xfId="1088"/>
    <cellStyle name="60% - Акцент2 3" xfId="1089"/>
    <cellStyle name="60% - Акцент2 3 2" xfId="1090"/>
    <cellStyle name="60% - Акцент2 4" xfId="1091"/>
    <cellStyle name="60% - Акцент2 4 2" xfId="1092"/>
    <cellStyle name="60% - Акцент2 5" xfId="1093"/>
    <cellStyle name="60% - Акцент2 5 2" xfId="1094"/>
    <cellStyle name="60% - Акцент2 6" xfId="1095"/>
    <cellStyle name="60% - Акцент2 6 2" xfId="1096"/>
    <cellStyle name="60% - Акцент2 7" xfId="1097"/>
    <cellStyle name="60% - Акцент2 7 2" xfId="1098"/>
    <cellStyle name="60% - Акцент2 8" xfId="1099"/>
    <cellStyle name="60% - Акцент2 8 2" xfId="1100"/>
    <cellStyle name="60% - Акцент2 9" xfId="1101"/>
    <cellStyle name="60% - Акцент2 9 2" xfId="1102"/>
    <cellStyle name="60% - Акцент3 10" xfId="1104"/>
    <cellStyle name="60% - Акцент3 11" xfId="1103"/>
    <cellStyle name="60% - Акцент3 2" xfId="1105"/>
    <cellStyle name="60% - Акцент3 2 2" xfId="1106"/>
    <cellStyle name="60% - Акцент3 3" xfId="1107"/>
    <cellStyle name="60% - Акцент3 3 2" xfId="1108"/>
    <cellStyle name="60% - Акцент3 4" xfId="1109"/>
    <cellStyle name="60% - Акцент3 4 2" xfId="1110"/>
    <cellStyle name="60% - Акцент3 5" xfId="1111"/>
    <cellStyle name="60% - Акцент3 5 2" xfId="1112"/>
    <cellStyle name="60% - Акцент3 6" xfId="1113"/>
    <cellStyle name="60% - Акцент3 6 2" xfId="1114"/>
    <cellStyle name="60% - Акцент3 7" xfId="1115"/>
    <cellStyle name="60% - Акцент3 7 2" xfId="1116"/>
    <cellStyle name="60% - Акцент3 8" xfId="1117"/>
    <cellStyle name="60% - Акцент3 8 2" xfId="1118"/>
    <cellStyle name="60% - Акцент3 9" xfId="1119"/>
    <cellStyle name="60% - Акцент3 9 2" xfId="1120"/>
    <cellStyle name="60% - Акцент4 10" xfId="1122"/>
    <cellStyle name="60% - Акцент4 11" xfId="1121"/>
    <cellStyle name="60% - Акцент4 2" xfId="1123"/>
    <cellStyle name="60% - Акцент4 2 2" xfId="1124"/>
    <cellStyle name="60% - Акцент4 3" xfId="1125"/>
    <cellStyle name="60% - Акцент4 3 2" xfId="1126"/>
    <cellStyle name="60% - Акцент4 4" xfId="1127"/>
    <cellStyle name="60% - Акцент4 4 2" xfId="1128"/>
    <cellStyle name="60% - Акцент4 5" xfId="1129"/>
    <cellStyle name="60% - Акцент4 5 2" xfId="1130"/>
    <cellStyle name="60% - Акцент4 6" xfId="1131"/>
    <cellStyle name="60% - Акцент4 6 2" xfId="1132"/>
    <cellStyle name="60% - Акцент4 7" xfId="1133"/>
    <cellStyle name="60% - Акцент4 7 2" xfId="1134"/>
    <cellStyle name="60% - Акцент4 8" xfId="1135"/>
    <cellStyle name="60% - Акцент4 8 2" xfId="1136"/>
    <cellStyle name="60% - Акцент4 9" xfId="1137"/>
    <cellStyle name="60% - Акцент4 9 2" xfId="1138"/>
    <cellStyle name="60% - Акцент5 10" xfId="1140"/>
    <cellStyle name="60% - Акцент5 11" xfId="1139"/>
    <cellStyle name="60% - Акцент5 2" xfId="1141"/>
    <cellStyle name="60% - Акцент5 2 2" xfId="1142"/>
    <cellStyle name="60% - Акцент5 3" xfId="1143"/>
    <cellStyle name="60% - Акцент5 3 2" xfId="1144"/>
    <cellStyle name="60% - Акцент5 4" xfId="1145"/>
    <cellStyle name="60% - Акцент5 4 2" xfId="1146"/>
    <cellStyle name="60% - Акцент5 5" xfId="1147"/>
    <cellStyle name="60% - Акцент5 5 2" xfId="1148"/>
    <cellStyle name="60% - Акцент5 6" xfId="1149"/>
    <cellStyle name="60% - Акцент5 6 2" xfId="1150"/>
    <cellStyle name="60% - Акцент5 7" xfId="1151"/>
    <cellStyle name="60% - Акцент5 7 2" xfId="1152"/>
    <cellStyle name="60% - Акцент5 8" xfId="1153"/>
    <cellStyle name="60% - Акцент5 8 2" xfId="1154"/>
    <cellStyle name="60% - Акцент5 9" xfId="1155"/>
    <cellStyle name="60% - Акцент5 9 2" xfId="1156"/>
    <cellStyle name="60% - Акцент6 10" xfId="1158"/>
    <cellStyle name="60% - Акцент6 11" xfId="1157"/>
    <cellStyle name="60% - Акцент6 2" xfId="1159"/>
    <cellStyle name="60% - Акцент6 2 2" xfId="1160"/>
    <cellStyle name="60% - Акцент6 3" xfId="1161"/>
    <cellStyle name="60% - Акцент6 3 2" xfId="1162"/>
    <cellStyle name="60% - Акцент6 4" xfId="1163"/>
    <cellStyle name="60% - Акцент6 4 2" xfId="1164"/>
    <cellStyle name="60% - Акцент6 5" xfId="1165"/>
    <cellStyle name="60% - Акцент6 5 2" xfId="1166"/>
    <cellStyle name="60% - Акцент6 6" xfId="1167"/>
    <cellStyle name="60% - Акцент6 6 2" xfId="1168"/>
    <cellStyle name="60% - Акцент6 7" xfId="1169"/>
    <cellStyle name="60% - Акцент6 7 2" xfId="1170"/>
    <cellStyle name="60% - Акцент6 8" xfId="1171"/>
    <cellStyle name="60% - Акцент6 8 2" xfId="1172"/>
    <cellStyle name="60% - Акцент6 9" xfId="1173"/>
    <cellStyle name="60% - Акцент6 9 2" xfId="1174"/>
    <cellStyle name="Accent1" xfId="1175"/>
    <cellStyle name="Accent2" xfId="1176"/>
    <cellStyle name="Accent3" xfId="1177"/>
    <cellStyle name="Accent4" xfId="1178"/>
    <cellStyle name="Accent5" xfId="1179"/>
    <cellStyle name="Accent6" xfId="1180"/>
    <cellStyle name="Ăčďĺđńńűëęŕ" xfId="1181"/>
    <cellStyle name="AFE" xfId="1182"/>
    <cellStyle name="Áĺççŕůčňíűé" xfId="1183"/>
    <cellStyle name="Äĺíĺćíűé [0]_(ňŕá 3č)" xfId="1184"/>
    <cellStyle name="Äĺíĺćíűé_(ňŕá 3č)" xfId="1185"/>
    <cellStyle name="Bad" xfId="1186"/>
    <cellStyle name="Blue" xfId="1187"/>
    <cellStyle name="Body_$Dollars" xfId="1188"/>
    <cellStyle name="Calculation" xfId="1189"/>
    <cellStyle name="Check Cell" xfId="1190"/>
    <cellStyle name="Chek" xfId="1191"/>
    <cellStyle name="Comma [0]_Adjusted FS 1299" xfId="1192"/>
    <cellStyle name="Comma 0" xfId="1193"/>
    <cellStyle name="Comma 0*" xfId="1194"/>
    <cellStyle name="Comma 2" xfId="1195"/>
    <cellStyle name="Comma 3*" xfId="1196"/>
    <cellStyle name="Comma_Adjusted FS 1299" xfId="1197"/>
    <cellStyle name="Comma0" xfId="1198"/>
    <cellStyle name="Çŕůčňíűé" xfId="1199"/>
    <cellStyle name="Currency [0]" xfId="1200"/>
    <cellStyle name="Currency [0] 2" xfId="1201"/>
    <cellStyle name="Currency [0] 2 10" xfId="1202"/>
    <cellStyle name="Currency [0] 2 11" xfId="1203"/>
    <cellStyle name="Currency [0] 2 2" xfId="1204"/>
    <cellStyle name="Currency [0] 2 2 2" xfId="1205"/>
    <cellStyle name="Currency [0] 2 2 3" xfId="1206"/>
    <cellStyle name="Currency [0] 2 2 4" xfId="1207"/>
    <cellStyle name="Currency [0] 2 3" xfId="1208"/>
    <cellStyle name="Currency [0] 2 3 2" xfId="1209"/>
    <cellStyle name="Currency [0] 2 3 3" xfId="1210"/>
    <cellStyle name="Currency [0] 2 3 4" xfId="1211"/>
    <cellStyle name="Currency [0] 2 4" xfId="1212"/>
    <cellStyle name="Currency [0] 2 4 2" xfId="1213"/>
    <cellStyle name="Currency [0] 2 4 3" xfId="1214"/>
    <cellStyle name="Currency [0] 2 4 4" xfId="1215"/>
    <cellStyle name="Currency [0] 2 5" xfId="1216"/>
    <cellStyle name="Currency [0] 2 5 2" xfId="1217"/>
    <cellStyle name="Currency [0] 2 5 3" xfId="1218"/>
    <cellStyle name="Currency [0] 2 5 4" xfId="1219"/>
    <cellStyle name="Currency [0] 2 6" xfId="1220"/>
    <cellStyle name="Currency [0] 2 6 2" xfId="1221"/>
    <cellStyle name="Currency [0] 2 6 3" xfId="1222"/>
    <cellStyle name="Currency [0] 2 6 4" xfId="1223"/>
    <cellStyle name="Currency [0] 2 7" xfId="1224"/>
    <cellStyle name="Currency [0] 2 7 2" xfId="1225"/>
    <cellStyle name="Currency [0] 2 7 3" xfId="1226"/>
    <cellStyle name="Currency [0] 2 7 4" xfId="1227"/>
    <cellStyle name="Currency [0] 2 8" xfId="1228"/>
    <cellStyle name="Currency [0] 2 8 2" xfId="1229"/>
    <cellStyle name="Currency [0] 2 8 3" xfId="1230"/>
    <cellStyle name="Currency [0] 2 8 4" xfId="1231"/>
    <cellStyle name="Currency [0] 2 9" xfId="1232"/>
    <cellStyle name="Currency [0] 3" xfId="1233"/>
    <cellStyle name="Currency [0] 3 10" xfId="1234"/>
    <cellStyle name="Currency [0] 3 11" xfId="1235"/>
    <cellStyle name="Currency [0] 3 2" xfId="1236"/>
    <cellStyle name="Currency [0] 3 2 2" xfId="1237"/>
    <cellStyle name="Currency [0] 3 2 3" xfId="1238"/>
    <cellStyle name="Currency [0] 3 2 4" xfId="1239"/>
    <cellStyle name="Currency [0] 3 3" xfId="1240"/>
    <cellStyle name="Currency [0] 3 3 2" xfId="1241"/>
    <cellStyle name="Currency [0] 3 3 3" xfId="1242"/>
    <cellStyle name="Currency [0] 3 3 4" xfId="1243"/>
    <cellStyle name="Currency [0] 3 4" xfId="1244"/>
    <cellStyle name="Currency [0] 3 4 2" xfId="1245"/>
    <cellStyle name="Currency [0] 3 4 3" xfId="1246"/>
    <cellStyle name="Currency [0] 3 4 4" xfId="1247"/>
    <cellStyle name="Currency [0] 3 5" xfId="1248"/>
    <cellStyle name="Currency [0] 3 5 2" xfId="1249"/>
    <cellStyle name="Currency [0] 3 5 3" xfId="1250"/>
    <cellStyle name="Currency [0] 3 5 4" xfId="1251"/>
    <cellStyle name="Currency [0] 3 6" xfId="1252"/>
    <cellStyle name="Currency [0] 3 6 2" xfId="1253"/>
    <cellStyle name="Currency [0] 3 6 3" xfId="1254"/>
    <cellStyle name="Currency [0] 3 6 4" xfId="1255"/>
    <cellStyle name="Currency [0] 3 7" xfId="1256"/>
    <cellStyle name="Currency [0] 3 7 2" xfId="1257"/>
    <cellStyle name="Currency [0] 3 7 3" xfId="1258"/>
    <cellStyle name="Currency [0] 3 7 4" xfId="1259"/>
    <cellStyle name="Currency [0] 3 8" xfId="1260"/>
    <cellStyle name="Currency [0] 3 8 2" xfId="1261"/>
    <cellStyle name="Currency [0] 3 8 3" xfId="1262"/>
    <cellStyle name="Currency [0] 3 8 4" xfId="1263"/>
    <cellStyle name="Currency [0] 3 9" xfId="1264"/>
    <cellStyle name="Currency [0] 4" xfId="1265"/>
    <cellStyle name="Currency [0] 4 10" xfId="1266"/>
    <cellStyle name="Currency [0] 4 11" xfId="1267"/>
    <cellStyle name="Currency [0] 4 2" xfId="1268"/>
    <cellStyle name="Currency [0] 4 2 2" xfId="1269"/>
    <cellStyle name="Currency [0] 4 2 3" xfId="1270"/>
    <cellStyle name="Currency [0] 4 2 4" xfId="1271"/>
    <cellStyle name="Currency [0] 4 3" xfId="1272"/>
    <cellStyle name="Currency [0] 4 3 2" xfId="1273"/>
    <cellStyle name="Currency [0] 4 3 3" xfId="1274"/>
    <cellStyle name="Currency [0] 4 3 4" xfId="1275"/>
    <cellStyle name="Currency [0] 4 4" xfId="1276"/>
    <cellStyle name="Currency [0] 4 4 2" xfId="1277"/>
    <cellStyle name="Currency [0] 4 4 3" xfId="1278"/>
    <cellStyle name="Currency [0] 4 4 4" xfId="1279"/>
    <cellStyle name="Currency [0] 4 5" xfId="1280"/>
    <cellStyle name="Currency [0] 4 5 2" xfId="1281"/>
    <cellStyle name="Currency [0] 4 5 3" xfId="1282"/>
    <cellStyle name="Currency [0] 4 5 4" xfId="1283"/>
    <cellStyle name="Currency [0] 4 6" xfId="1284"/>
    <cellStyle name="Currency [0] 4 6 2" xfId="1285"/>
    <cellStyle name="Currency [0] 4 6 3" xfId="1286"/>
    <cellStyle name="Currency [0] 4 6 4" xfId="1287"/>
    <cellStyle name="Currency [0] 4 7" xfId="1288"/>
    <cellStyle name="Currency [0] 4 7 2" xfId="1289"/>
    <cellStyle name="Currency [0] 4 7 3" xfId="1290"/>
    <cellStyle name="Currency [0] 4 7 4" xfId="1291"/>
    <cellStyle name="Currency [0] 4 8" xfId="1292"/>
    <cellStyle name="Currency [0] 4 8 2" xfId="1293"/>
    <cellStyle name="Currency [0] 4 8 3" xfId="1294"/>
    <cellStyle name="Currency [0] 4 8 4" xfId="1295"/>
    <cellStyle name="Currency [0] 4 9" xfId="1296"/>
    <cellStyle name="Currency [0] 5" xfId="1297"/>
    <cellStyle name="Currency [0] 5 10" xfId="1298"/>
    <cellStyle name="Currency [0] 5 11" xfId="1299"/>
    <cellStyle name="Currency [0] 5 2" xfId="1300"/>
    <cellStyle name="Currency [0] 5 2 2" xfId="1301"/>
    <cellStyle name="Currency [0] 5 2 3" xfId="1302"/>
    <cellStyle name="Currency [0] 5 2 4" xfId="1303"/>
    <cellStyle name="Currency [0] 5 3" xfId="1304"/>
    <cellStyle name="Currency [0] 5 3 2" xfId="1305"/>
    <cellStyle name="Currency [0] 5 3 3" xfId="1306"/>
    <cellStyle name="Currency [0] 5 3 4" xfId="1307"/>
    <cellStyle name="Currency [0] 5 4" xfId="1308"/>
    <cellStyle name="Currency [0] 5 4 2" xfId="1309"/>
    <cellStyle name="Currency [0] 5 4 3" xfId="1310"/>
    <cellStyle name="Currency [0] 5 4 4" xfId="1311"/>
    <cellStyle name="Currency [0] 5 5" xfId="1312"/>
    <cellStyle name="Currency [0] 5 5 2" xfId="1313"/>
    <cellStyle name="Currency [0] 5 5 3" xfId="1314"/>
    <cellStyle name="Currency [0] 5 5 4" xfId="1315"/>
    <cellStyle name="Currency [0] 5 6" xfId="1316"/>
    <cellStyle name="Currency [0] 5 6 2" xfId="1317"/>
    <cellStyle name="Currency [0] 5 6 3" xfId="1318"/>
    <cellStyle name="Currency [0] 5 6 4" xfId="1319"/>
    <cellStyle name="Currency [0] 5 7" xfId="1320"/>
    <cellStyle name="Currency [0] 5 7 2" xfId="1321"/>
    <cellStyle name="Currency [0] 5 7 3" xfId="1322"/>
    <cellStyle name="Currency [0] 5 7 4" xfId="1323"/>
    <cellStyle name="Currency [0] 5 8" xfId="1324"/>
    <cellStyle name="Currency [0] 5 8 2" xfId="1325"/>
    <cellStyle name="Currency [0] 5 8 3" xfId="1326"/>
    <cellStyle name="Currency [0] 5 8 4" xfId="1327"/>
    <cellStyle name="Currency [0] 5 9" xfId="1328"/>
    <cellStyle name="Currency [0] 6" xfId="1329"/>
    <cellStyle name="Currency [0] 6 2" xfId="1330"/>
    <cellStyle name="Currency [0] 6 3" xfId="1331"/>
    <cellStyle name="Currency [0] 6 4" xfId="1332"/>
    <cellStyle name="Currency [0] 7" xfId="1333"/>
    <cellStyle name="Currency [0] 7 2" xfId="1334"/>
    <cellStyle name="Currency [0] 7 3" xfId="1335"/>
    <cellStyle name="Currency [0] 7 4" xfId="1336"/>
    <cellStyle name="Currency [0] 8" xfId="1337"/>
    <cellStyle name="Currency [0] 8 2" xfId="1338"/>
    <cellStyle name="Currency [0] 8 3" xfId="1339"/>
    <cellStyle name="Currency [0] 8 4" xfId="1340"/>
    <cellStyle name="Currency 0" xfId="1341"/>
    <cellStyle name="Currency 2" xfId="1342"/>
    <cellStyle name="Currency_06_9m" xfId="1343"/>
    <cellStyle name="Currency0" xfId="1344"/>
    <cellStyle name="Currency2" xfId="1345"/>
    <cellStyle name="Date" xfId="1346"/>
    <cellStyle name="Date Aligned" xfId="1347"/>
    <cellStyle name="Dates" xfId="1348"/>
    <cellStyle name="Dezimal [0]_NEGS" xfId="1349"/>
    <cellStyle name="Dezimal_NEGS" xfId="1350"/>
    <cellStyle name="Dotted Line" xfId="1351"/>
    <cellStyle name="E&amp;Y House" xfId="1352"/>
    <cellStyle name="E-mail" xfId="1353"/>
    <cellStyle name="E-mail 2" xfId="1354"/>
    <cellStyle name="E-mail_46EP.2011(v2.0)" xfId="1355"/>
    <cellStyle name="Euro" xfId="1356"/>
    <cellStyle name="Euro 2" xfId="1357"/>
    <cellStyle name="ew" xfId="1358"/>
    <cellStyle name="Explanatory Text" xfId="1359"/>
    <cellStyle name="F2" xfId="1360"/>
    <cellStyle name="F3" xfId="1361"/>
    <cellStyle name="F4" xfId="1362"/>
    <cellStyle name="F5" xfId="1363"/>
    <cellStyle name="F6" xfId="1364"/>
    <cellStyle name="F7" xfId="1365"/>
    <cellStyle name="F8" xfId="1366"/>
    <cellStyle name="Fixed" xfId="1367"/>
    <cellStyle name="fo]_x000d__x000a_UserName=Murat Zelef_x000d__x000a_UserCompany=Bumerang_x000d__x000a__x000d__x000a_[File Paths]_x000d__x000a_WorkingDirectory=C:\EQUIS\DLWIN_x000d__x000a_DownLoader=C" xfId="1368"/>
    <cellStyle name="Followed Hyperlink" xfId="1369"/>
    <cellStyle name="Footnote" xfId="1370"/>
    <cellStyle name="Good" xfId="1371"/>
    <cellStyle name="hard no" xfId="1372"/>
    <cellStyle name="Hard Percent" xfId="1373"/>
    <cellStyle name="hardno" xfId="1374"/>
    <cellStyle name="Header" xfId="1375"/>
    <cellStyle name="Heading" xfId="1376"/>
    <cellStyle name="Heading 1" xfId="1377"/>
    <cellStyle name="Heading 1 2" xfId="1378"/>
    <cellStyle name="Heading 2" xfId="1379"/>
    <cellStyle name="Heading 2 2" xfId="1380"/>
    <cellStyle name="Heading 3" xfId="1381"/>
    <cellStyle name="Heading 4" xfId="1382"/>
    <cellStyle name="Heading_GP.ITOG.4.78(v1.0) - для разделения" xfId="1383"/>
    <cellStyle name="Heading2" xfId="1384"/>
    <cellStyle name="Heading2 2" xfId="1385"/>
    <cellStyle name="Heading2_46EP.2011(v2.0)" xfId="1386"/>
    <cellStyle name="Hyperlink" xfId="1387"/>
    <cellStyle name="Îáű÷íűé__FES" xfId="1388"/>
    <cellStyle name="Îáû÷íûé_cogs" xfId="1389"/>
    <cellStyle name="Îňęđűâŕâřŕ˙ń˙ ăčďĺđńńűëęŕ" xfId="1390"/>
    <cellStyle name="Info" xfId="1391"/>
    <cellStyle name="Input" xfId="1392"/>
    <cellStyle name="InputCurrency" xfId="1393"/>
    <cellStyle name="InputCurrency2" xfId="1394"/>
    <cellStyle name="InputMultiple1" xfId="1395"/>
    <cellStyle name="InputPercent1" xfId="1396"/>
    <cellStyle name="Inputs" xfId="1397"/>
    <cellStyle name="Inputs (const)" xfId="1398"/>
    <cellStyle name="Inputs (const) 2" xfId="1399"/>
    <cellStyle name="Inputs (const)_46EP.2011(v2.0)" xfId="1400"/>
    <cellStyle name="Inputs 2" xfId="1401"/>
    <cellStyle name="Inputs 3" xfId="1402"/>
    <cellStyle name="Inputs Co" xfId="1403"/>
    <cellStyle name="Inputs_46EE.2011(v1.0)" xfId="1404"/>
    <cellStyle name="Linked Cell" xfId="1405"/>
    <cellStyle name="Millares [0]_RESULTS" xfId="1406"/>
    <cellStyle name="Millares_RESULTS" xfId="1407"/>
    <cellStyle name="Milliers [0]_RESULTS" xfId="1408"/>
    <cellStyle name="Milliers_RESULTS" xfId="1409"/>
    <cellStyle name="mnb" xfId="1410"/>
    <cellStyle name="Moneda [0]_RESULTS" xfId="1411"/>
    <cellStyle name="Moneda_RESULTS" xfId="1412"/>
    <cellStyle name="Monétaire [0]_RESULTS" xfId="1413"/>
    <cellStyle name="Monétaire_RESULTS" xfId="1414"/>
    <cellStyle name="Multiple" xfId="1415"/>
    <cellStyle name="Multiple1" xfId="1416"/>
    <cellStyle name="MultipleBelow" xfId="1417"/>
    <cellStyle name="namber" xfId="1418"/>
    <cellStyle name="Neutral" xfId="1419"/>
    <cellStyle name="Norma11l" xfId="1420"/>
    <cellStyle name="normal" xfId="1421"/>
    <cellStyle name="Normal - Style1" xfId="1422"/>
    <cellStyle name="normal 10" xfId="1423"/>
    <cellStyle name="normal 11" xfId="1424"/>
    <cellStyle name="normal 12" xfId="1425"/>
    <cellStyle name="normal 13" xfId="1426"/>
    <cellStyle name="normal 14" xfId="1427"/>
    <cellStyle name="normal 15" xfId="1428"/>
    <cellStyle name="normal 16" xfId="1429"/>
    <cellStyle name="normal 17" xfId="1430"/>
    <cellStyle name="normal 18" xfId="1431"/>
    <cellStyle name="normal 19" xfId="1432"/>
    <cellStyle name="Normal 2" xfId="1433"/>
    <cellStyle name="Normal 2 2" xfId="1434"/>
    <cellStyle name="Normal 2 3" xfId="1435"/>
    <cellStyle name="Normal 2 4" xfId="1436"/>
    <cellStyle name="Normal 2_Общехоз." xfId="1437"/>
    <cellStyle name="normal 20" xfId="1438"/>
    <cellStyle name="normal 21" xfId="1439"/>
    <cellStyle name="normal 22" xfId="1440"/>
    <cellStyle name="normal 23" xfId="1441"/>
    <cellStyle name="normal 24" xfId="1442"/>
    <cellStyle name="normal 25" xfId="1443"/>
    <cellStyle name="normal 26" xfId="1444"/>
    <cellStyle name="normal 3" xfId="1445"/>
    <cellStyle name="normal 4" xfId="1446"/>
    <cellStyle name="normal 5" xfId="1447"/>
    <cellStyle name="normal 6" xfId="1448"/>
    <cellStyle name="normal 7" xfId="1449"/>
    <cellStyle name="normal 8" xfId="1450"/>
    <cellStyle name="normal 9" xfId="1451"/>
    <cellStyle name="Normal." xfId="1452"/>
    <cellStyle name="Normal_06_9m" xfId="1453"/>
    <cellStyle name="Normal1" xfId="1454"/>
    <cellStyle name="Normal2" xfId="1455"/>
    <cellStyle name="NormalGB" xfId="1456"/>
    <cellStyle name="Normalny_24. 02. 97." xfId="1457"/>
    <cellStyle name="normбlnм_laroux" xfId="1458"/>
    <cellStyle name="Note" xfId="1459"/>
    <cellStyle name="number" xfId="1460"/>
    <cellStyle name="Ôčíŕíńîâűé [0]_(ňŕá 3č)" xfId="1461"/>
    <cellStyle name="Ôčíŕíńîâűé_(ňŕá 3č)" xfId="1462"/>
    <cellStyle name="Option" xfId="1463"/>
    <cellStyle name="Òûñÿ÷è [0]_cogs" xfId="1464"/>
    <cellStyle name="Òûñÿ÷è_cogs" xfId="1465"/>
    <cellStyle name="Output" xfId="1466"/>
    <cellStyle name="Page Number" xfId="1467"/>
    <cellStyle name="pb_page_heading_LS" xfId="1468"/>
    <cellStyle name="Percent_RS_Lianozovo-Samara_9m01" xfId="1469"/>
    <cellStyle name="Percent1" xfId="1470"/>
    <cellStyle name="Piug" xfId="1471"/>
    <cellStyle name="Plug" xfId="1472"/>
    <cellStyle name="Price_Body" xfId="1473"/>
    <cellStyle name="prochrek" xfId="1474"/>
    <cellStyle name="Protected" xfId="1475"/>
    <cellStyle name="Salomon Logo" xfId="1476"/>
    <cellStyle name="SAPBEXaggData" xfId="1477"/>
    <cellStyle name="SAPBEXaggDataEmph" xfId="1478"/>
    <cellStyle name="SAPBEXaggItem" xfId="1479"/>
    <cellStyle name="SAPBEXaggItemX" xfId="1480"/>
    <cellStyle name="SAPBEXchaText" xfId="1481"/>
    <cellStyle name="SAPBEXexcBad7" xfId="1482"/>
    <cellStyle name="SAPBEXexcBad8" xfId="1483"/>
    <cellStyle name="SAPBEXexcBad9" xfId="1484"/>
    <cellStyle name="SAPBEXexcCritical4" xfId="1485"/>
    <cellStyle name="SAPBEXexcCritical5" xfId="1486"/>
    <cellStyle name="SAPBEXexcCritical6" xfId="1487"/>
    <cellStyle name="SAPBEXexcGood1" xfId="1488"/>
    <cellStyle name="SAPBEXexcGood2" xfId="1489"/>
    <cellStyle name="SAPBEXexcGood3" xfId="1490"/>
    <cellStyle name="SAPBEXfilterDrill" xfId="1491"/>
    <cellStyle name="SAPBEXfilterItem" xfId="1492"/>
    <cellStyle name="SAPBEXfilterText" xfId="1493"/>
    <cellStyle name="SAPBEXformats" xfId="1494"/>
    <cellStyle name="SAPBEXheaderItem" xfId="1495"/>
    <cellStyle name="SAPBEXheaderText" xfId="1496"/>
    <cellStyle name="SAPBEXHLevel0" xfId="1497"/>
    <cellStyle name="SAPBEXHLevel0X" xfId="1498"/>
    <cellStyle name="SAPBEXHLevel1" xfId="1499"/>
    <cellStyle name="SAPBEXHLevel1X" xfId="1500"/>
    <cellStyle name="SAPBEXHLevel2" xfId="1501"/>
    <cellStyle name="SAPBEXHLevel2X" xfId="1502"/>
    <cellStyle name="SAPBEXHLevel3" xfId="1503"/>
    <cellStyle name="SAPBEXHLevel3X" xfId="1504"/>
    <cellStyle name="SAPBEXinputData" xfId="1505"/>
    <cellStyle name="SAPBEXinputData 2" xfId="1506"/>
    <cellStyle name="SAPBEXinputData 3" xfId="1507"/>
    <cellStyle name="SAPBEXinputData 4" xfId="1508"/>
    <cellStyle name="SAPBEXresData" xfId="1509"/>
    <cellStyle name="SAPBEXresDataEmph" xfId="1510"/>
    <cellStyle name="SAPBEXresItem" xfId="1511"/>
    <cellStyle name="SAPBEXresItemX" xfId="1512"/>
    <cellStyle name="SAPBEXstdData" xfId="1513"/>
    <cellStyle name="SAPBEXstdDataEmph" xfId="1514"/>
    <cellStyle name="SAPBEXstdItem" xfId="1515"/>
    <cellStyle name="SAPBEXstdItemX" xfId="1516"/>
    <cellStyle name="SAPBEXtitle" xfId="1517"/>
    <cellStyle name="SAPBEXundefined" xfId="1518"/>
    <cellStyle name="st1" xfId="1519"/>
    <cellStyle name="Standard_NEGS" xfId="1520"/>
    <cellStyle name="Style 1" xfId="1521"/>
    <cellStyle name="Table Head" xfId="1522"/>
    <cellStyle name="Table Head Aligned" xfId="1523"/>
    <cellStyle name="Table Head Blue" xfId="1524"/>
    <cellStyle name="Table Head Green" xfId="1525"/>
    <cellStyle name="Table Head_Val_Sum_Graph" xfId="1526"/>
    <cellStyle name="Table Heading" xfId="1527"/>
    <cellStyle name="Table Heading 2" xfId="1528"/>
    <cellStyle name="Table Heading_46EP.2011(v2.0)" xfId="1529"/>
    <cellStyle name="Table Text" xfId="1530"/>
    <cellStyle name="Table Title" xfId="1531"/>
    <cellStyle name="Table Units" xfId="1532"/>
    <cellStyle name="Table_Header" xfId="1533"/>
    <cellStyle name="Text" xfId="1534"/>
    <cellStyle name="Text 1" xfId="1535"/>
    <cellStyle name="Text Head" xfId="1536"/>
    <cellStyle name="Text Head 1" xfId="1537"/>
    <cellStyle name="Title" xfId="1538"/>
    <cellStyle name="Total" xfId="1539"/>
    <cellStyle name="Total 2" xfId="1540"/>
    <cellStyle name="TotalCurrency" xfId="1541"/>
    <cellStyle name="Underline_Single" xfId="1542"/>
    <cellStyle name="Unit" xfId="1543"/>
    <cellStyle name="Warning Text" xfId="1544"/>
    <cellStyle name="year" xfId="1545"/>
    <cellStyle name="Акцент1 10" xfId="1547"/>
    <cellStyle name="Акцент1 11" xfId="1546"/>
    <cellStyle name="Акцент1 2" xfId="1548"/>
    <cellStyle name="Акцент1 2 2" xfId="1549"/>
    <cellStyle name="Акцент1 3" xfId="1550"/>
    <cellStyle name="Акцент1 3 2" xfId="1551"/>
    <cellStyle name="Акцент1 4" xfId="1552"/>
    <cellStyle name="Акцент1 4 2" xfId="1553"/>
    <cellStyle name="Акцент1 5" xfId="1554"/>
    <cellStyle name="Акцент1 5 2" xfId="1555"/>
    <cellStyle name="Акцент1 6" xfId="1556"/>
    <cellStyle name="Акцент1 6 2" xfId="1557"/>
    <cellStyle name="Акцент1 7" xfId="1558"/>
    <cellStyle name="Акцент1 7 2" xfId="1559"/>
    <cellStyle name="Акцент1 8" xfId="1560"/>
    <cellStyle name="Акцент1 8 2" xfId="1561"/>
    <cellStyle name="Акцент1 9" xfId="1562"/>
    <cellStyle name="Акцент1 9 2" xfId="1563"/>
    <cellStyle name="Акцент2 10" xfId="1565"/>
    <cellStyle name="Акцент2 11" xfId="1564"/>
    <cellStyle name="Акцент2 2" xfId="1566"/>
    <cellStyle name="Акцент2 2 2" xfId="1567"/>
    <cellStyle name="Акцент2 3" xfId="1568"/>
    <cellStyle name="Акцент2 3 2" xfId="1569"/>
    <cellStyle name="Акцент2 4" xfId="1570"/>
    <cellStyle name="Акцент2 4 2" xfId="1571"/>
    <cellStyle name="Акцент2 5" xfId="1572"/>
    <cellStyle name="Акцент2 5 2" xfId="1573"/>
    <cellStyle name="Акцент2 6" xfId="1574"/>
    <cellStyle name="Акцент2 6 2" xfId="1575"/>
    <cellStyle name="Акцент2 7" xfId="1576"/>
    <cellStyle name="Акцент2 7 2" xfId="1577"/>
    <cellStyle name="Акцент2 8" xfId="1578"/>
    <cellStyle name="Акцент2 8 2" xfId="1579"/>
    <cellStyle name="Акцент2 9" xfId="1580"/>
    <cellStyle name="Акцент2 9 2" xfId="1581"/>
    <cellStyle name="Акцент3 10" xfId="1583"/>
    <cellStyle name="Акцент3 11" xfId="1582"/>
    <cellStyle name="Акцент3 2" xfId="1584"/>
    <cellStyle name="Акцент3 2 2" xfId="1585"/>
    <cellStyle name="Акцент3 3" xfId="1586"/>
    <cellStyle name="Акцент3 3 2" xfId="1587"/>
    <cellStyle name="Акцент3 4" xfId="1588"/>
    <cellStyle name="Акцент3 4 2" xfId="1589"/>
    <cellStyle name="Акцент3 5" xfId="1590"/>
    <cellStyle name="Акцент3 5 2" xfId="1591"/>
    <cellStyle name="Акцент3 6" xfId="1592"/>
    <cellStyle name="Акцент3 6 2" xfId="1593"/>
    <cellStyle name="Акцент3 7" xfId="1594"/>
    <cellStyle name="Акцент3 7 2" xfId="1595"/>
    <cellStyle name="Акцент3 8" xfId="1596"/>
    <cellStyle name="Акцент3 8 2" xfId="1597"/>
    <cellStyle name="Акцент3 9" xfId="1598"/>
    <cellStyle name="Акцент3 9 2" xfId="1599"/>
    <cellStyle name="Акцент4 10" xfId="1601"/>
    <cellStyle name="Акцент4 11" xfId="1600"/>
    <cellStyle name="Акцент4 2" xfId="1602"/>
    <cellStyle name="Акцент4 2 2" xfId="1603"/>
    <cellStyle name="Акцент4 3" xfId="1604"/>
    <cellStyle name="Акцент4 3 2" xfId="1605"/>
    <cellStyle name="Акцент4 4" xfId="1606"/>
    <cellStyle name="Акцент4 4 2" xfId="1607"/>
    <cellStyle name="Акцент4 5" xfId="1608"/>
    <cellStyle name="Акцент4 5 2" xfId="1609"/>
    <cellStyle name="Акцент4 6" xfId="1610"/>
    <cellStyle name="Акцент4 6 2" xfId="1611"/>
    <cellStyle name="Акцент4 7" xfId="1612"/>
    <cellStyle name="Акцент4 7 2" xfId="1613"/>
    <cellStyle name="Акцент4 8" xfId="1614"/>
    <cellStyle name="Акцент4 8 2" xfId="1615"/>
    <cellStyle name="Акцент4 9" xfId="1616"/>
    <cellStyle name="Акцент4 9 2" xfId="1617"/>
    <cellStyle name="Акцент5 10" xfId="1619"/>
    <cellStyle name="Акцент5 11" xfId="1618"/>
    <cellStyle name="Акцент5 2" xfId="1620"/>
    <cellStyle name="Акцент5 2 2" xfId="1621"/>
    <cellStyle name="Акцент5 3" xfId="1622"/>
    <cellStyle name="Акцент5 3 2" xfId="1623"/>
    <cellStyle name="Акцент5 4" xfId="1624"/>
    <cellStyle name="Акцент5 4 2" xfId="1625"/>
    <cellStyle name="Акцент5 5" xfId="1626"/>
    <cellStyle name="Акцент5 5 2" xfId="1627"/>
    <cellStyle name="Акцент5 6" xfId="1628"/>
    <cellStyle name="Акцент5 6 2" xfId="1629"/>
    <cellStyle name="Акцент5 7" xfId="1630"/>
    <cellStyle name="Акцент5 7 2" xfId="1631"/>
    <cellStyle name="Акцент5 8" xfId="1632"/>
    <cellStyle name="Акцент5 8 2" xfId="1633"/>
    <cellStyle name="Акцент5 9" xfId="1634"/>
    <cellStyle name="Акцент5 9 2" xfId="1635"/>
    <cellStyle name="Акцент6 10" xfId="1637"/>
    <cellStyle name="Акцент6 11" xfId="1636"/>
    <cellStyle name="Акцент6 2" xfId="1638"/>
    <cellStyle name="Акцент6 2 2" xfId="1639"/>
    <cellStyle name="Акцент6 3" xfId="1640"/>
    <cellStyle name="Акцент6 3 2" xfId="1641"/>
    <cellStyle name="Акцент6 4" xfId="1642"/>
    <cellStyle name="Акцент6 4 2" xfId="1643"/>
    <cellStyle name="Акцент6 5" xfId="1644"/>
    <cellStyle name="Акцент6 5 2" xfId="1645"/>
    <cellStyle name="Акцент6 6" xfId="1646"/>
    <cellStyle name="Акцент6 6 2" xfId="1647"/>
    <cellStyle name="Акцент6 7" xfId="1648"/>
    <cellStyle name="Акцент6 7 2" xfId="1649"/>
    <cellStyle name="Акцент6 8" xfId="1650"/>
    <cellStyle name="Акцент6 8 2" xfId="1651"/>
    <cellStyle name="Акцент6 9" xfId="1652"/>
    <cellStyle name="Акцент6 9 2" xfId="1653"/>
    <cellStyle name="Беззащитный" xfId="1654"/>
    <cellStyle name="Ввод  10" xfId="1656"/>
    <cellStyle name="Ввод  11" xfId="1655"/>
    <cellStyle name="Ввод  2" xfId="1657"/>
    <cellStyle name="Ввод  2 2" xfId="1658"/>
    <cellStyle name="Ввод  2_46EE.2011(v1.0)" xfId="1659"/>
    <cellStyle name="Ввод  3" xfId="1660"/>
    <cellStyle name="Ввод  3 2" xfId="1661"/>
    <cellStyle name="Ввод  3_46EE.2011(v1.0)" xfId="1662"/>
    <cellStyle name="Ввод  4" xfId="1663"/>
    <cellStyle name="Ввод  4 2" xfId="1664"/>
    <cellStyle name="Ввод  4_46EE.2011(v1.0)" xfId="1665"/>
    <cellStyle name="Ввод  5" xfId="1666"/>
    <cellStyle name="Ввод  5 2" xfId="1667"/>
    <cellStyle name="Ввод  5_46EE.2011(v1.0)" xfId="1668"/>
    <cellStyle name="Ввод  6" xfId="1669"/>
    <cellStyle name="Ввод  6 2" xfId="1670"/>
    <cellStyle name="Ввод  6_46EE.2011(v1.0)" xfId="1671"/>
    <cellStyle name="Ввод  7" xfId="1672"/>
    <cellStyle name="Ввод  7 2" xfId="1673"/>
    <cellStyle name="Ввод  7_46EE.2011(v1.0)" xfId="1674"/>
    <cellStyle name="Ввод  8" xfId="1675"/>
    <cellStyle name="Ввод  8 2" xfId="1676"/>
    <cellStyle name="Ввод  8_46EE.2011(v1.0)" xfId="1677"/>
    <cellStyle name="Ввод  9" xfId="1678"/>
    <cellStyle name="Ввод  9 2" xfId="1679"/>
    <cellStyle name="Ввод  9_46EE.2011(v1.0)" xfId="1680"/>
    <cellStyle name="Верт. заголовок" xfId="1681"/>
    <cellStyle name="Вес_продукта" xfId="1682"/>
    <cellStyle name="Вывод 10" xfId="1684"/>
    <cellStyle name="Вывод 11" xfId="1683"/>
    <cellStyle name="Вывод 2" xfId="1685"/>
    <cellStyle name="Вывод 2 2" xfId="1686"/>
    <cellStyle name="Вывод 2_46EE.2011(v1.0)" xfId="1687"/>
    <cellStyle name="Вывод 3" xfId="1688"/>
    <cellStyle name="Вывод 3 2" xfId="1689"/>
    <cellStyle name="Вывод 3_46EE.2011(v1.0)" xfId="1690"/>
    <cellStyle name="Вывод 4" xfId="1691"/>
    <cellStyle name="Вывод 4 2" xfId="1692"/>
    <cellStyle name="Вывод 4_46EE.2011(v1.0)" xfId="1693"/>
    <cellStyle name="Вывод 5" xfId="1694"/>
    <cellStyle name="Вывод 5 2" xfId="1695"/>
    <cellStyle name="Вывод 5_46EE.2011(v1.0)" xfId="1696"/>
    <cellStyle name="Вывод 6" xfId="1697"/>
    <cellStyle name="Вывод 6 2" xfId="1698"/>
    <cellStyle name="Вывод 6_46EE.2011(v1.0)" xfId="1699"/>
    <cellStyle name="Вывод 7" xfId="1700"/>
    <cellStyle name="Вывод 7 2" xfId="1701"/>
    <cellStyle name="Вывод 7_46EE.2011(v1.0)" xfId="1702"/>
    <cellStyle name="Вывод 8" xfId="1703"/>
    <cellStyle name="Вывод 8 2" xfId="1704"/>
    <cellStyle name="Вывод 8_46EE.2011(v1.0)" xfId="1705"/>
    <cellStyle name="Вывод 9" xfId="1706"/>
    <cellStyle name="Вывод 9 2" xfId="1707"/>
    <cellStyle name="Вывод 9_46EE.2011(v1.0)" xfId="1708"/>
    <cellStyle name="Вычисление 10" xfId="1710"/>
    <cellStyle name="Вычисление 11" xfId="1709"/>
    <cellStyle name="Вычисление 2" xfId="1711"/>
    <cellStyle name="Вычисление 2 2" xfId="1712"/>
    <cellStyle name="Вычисление 2_46EE.2011(v1.0)" xfId="1713"/>
    <cellStyle name="Вычисление 3" xfId="1714"/>
    <cellStyle name="Вычисление 3 2" xfId="1715"/>
    <cellStyle name="Вычисление 3_46EE.2011(v1.0)" xfId="1716"/>
    <cellStyle name="Вычисление 4" xfId="1717"/>
    <cellStyle name="Вычисление 4 2" xfId="1718"/>
    <cellStyle name="Вычисление 4_46EE.2011(v1.0)" xfId="1719"/>
    <cellStyle name="Вычисление 5" xfId="1720"/>
    <cellStyle name="Вычисление 5 2" xfId="1721"/>
    <cellStyle name="Вычисление 5_46EE.2011(v1.0)" xfId="1722"/>
    <cellStyle name="Вычисление 6" xfId="1723"/>
    <cellStyle name="Вычисление 6 2" xfId="1724"/>
    <cellStyle name="Вычисление 6_46EE.2011(v1.0)" xfId="1725"/>
    <cellStyle name="Вычисление 7" xfId="1726"/>
    <cellStyle name="Вычисление 7 2" xfId="1727"/>
    <cellStyle name="Вычисление 7_46EE.2011(v1.0)" xfId="1728"/>
    <cellStyle name="Вычисление 8" xfId="1729"/>
    <cellStyle name="Вычисление 8 2" xfId="1730"/>
    <cellStyle name="Вычисление 8_46EE.2011(v1.0)" xfId="1731"/>
    <cellStyle name="Вычисление 9" xfId="1732"/>
    <cellStyle name="Вычисление 9 2" xfId="1733"/>
    <cellStyle name="Вычисление 9_46EE.2011(v1.0)" xfId="1734"/>
    <cellStyle name="Гиперссылка 2" xfId="1735"/>
    <cellStyle name="Гиперссылка 3" xfId="1736"/>
    <cellStyle name="Гиперссылка 4" xfId="1737"/>
    <cellStyle name="Гиперссылка 4 2" xfId="1738"/>
    <cellStyle name="Гиперссылка 5" xfId="1739"/>
    <cellStyle name="Группа" xfId="1740"/>
    <cellStyle name="Группа 0" xfId="1741"/>
    <cellStyle name="Группа 1" xfId="1742"/>
    <cellStyle name="Группа 2" xfId="1743"/>
    <cellStyle name="Группа 3" xfId="1744"/>
    <cellStyle name="Группа 4" xfId="1745"/>
    <cellStyle name="Группа 5" xfId="1746"/>
    <cellStyle name="Группа 6" xfId="1747"/>
    <cellStyle name="Группа 7" xfId="1748"/>
    <cellStyle name="Группа 8" xfId="1749"/>
    <cellStyle name="Группа_4DNS.UPDATE.EXAMPLE" xfId="1750"/>
    <cellStyle name="ДАТА" xfId="1751"/>
    <cellStyle name="ДАТА 2" xfId="1752"/>
    <cellStyle name="ДАТА 3" xfId="1753"/>
    <cellStyle name="ДАТА 4" xfId="1754"/>
    <cellStyle name="ДАТА 5" xfId="1755"/>
    <cellStyle name="ДАТА 6" xfId="1756"/>
    <cellStyle name="ДАТА 7" xfId="1757"/>
    <cellStyle name="ДАТА 8" xfId="1758"/>
    <cellStyle name="ДАТА 9" xfId="1759"/>
    <cellStyle name="ДАТА_1" xfId="1760"/>
    <cellStyle name="Денежный 2" xfId="1761"/>
    <cellStyle name="Денежный 2 2" xfId="1762"/>
    <cellStyle name="Денежный 2_INDEX.STATION.2012(v1.0)_" xfId="1763"/>
    <cellStyle name="Заголовок" xfId="1764"/>
    <cellStyle name="Заголовок 1 10" xfId="1766"/>
    <cellStyle name="Заголовок 1 11" xfId="1765"/>
    <cellStyle name="Заголовок 1 2" xfId="1767"/>
    <cellStyle name="Заголовок 1 2 2" xfId="1768"/>
    <cellStyle name="Заголовок 1 2_46EE.2011(v1.0)" xfId="1769"/>
    <cellStyle name="Заголовок 1 3" xfId="1770"/>
    <cellStyle name="Заголовок 1 3 2" xfId="1771"/>
    <cellStyle name="Заголовок 1 3_46EE.2011(v1.0)" xfId="1772"/>
    <cellStyle name="Заголовок 1 4" xfId="1773"/>
    <cellStyle name="Заголовок 1 4 2" xfId="1774"/>
    <cellStyle name="Заголовок 1 4_46EE.2011(v1.0)" xfId="1775"/>
    <cellStyle name="Заголовок 1 5" xfId="1776"/>
    <cellStyle name="Заголовок 1 5 2" xfId="1777"/>
    <cellStyle name="Заголовок 1 5_46EE.2011(v1.0)" xfId="1778"/>
    <cellStyle name="Заголовок 1 6" xfId="1779"/>
    <cellStyle name="Заголовок 1 6 2" xfId="1780"/>
    <cellStyle name="Заголовок 1 6_46EE.2011(v1.0)" xfId="1781"/>
    <cellStyle name="Заголовок 1 7" xfId="1782"/>
    <cellStyle name="Заголовок 1 7 2" xfId="1783"/>
    <cellStyle name="Заголовок 1 7_46EE.2011(v1.0)" xfId="1784"/>
    <cellStyle name="Заголовок 1 8" xfId="1785"/>
    <cellStyle name="Заголовок 1 8 2" xfId="1786"/>
    <cellStyle name="Заголовок 1 8_46EE.2011(v1.0)" xfId="1787"/>
    <cellStyle name="Заголовок 1 9" xfId="1788"/>
    <cellStyle name="Заголовок 1 9 2" xfId="1789"/>
    <cellStyle name="Заголовок 1 9_46EE.2011(v1.0)" xfId="1790"/>
    <cellStyle name="Заголовок 2 10" xfId="1792"/>
    <cellStyle name="Заголовок 2 11" xfId="1791"/>
    <cellStyle name="Заголовок 2 2" xfId="1793"/>
    <cellStyle name="Заголовок 2 2 2" xfId="1794"/>
    <cellStyle name="Заголовок 2 2_46EE.2011(v1.0)" xfId="1795"/>
    <cellStyle name="Заголовок 2 3" xfId="1796"/>
    <cellStyle name="Заголовок 2 3 2" xfId="1797"/>
    <cellStyle name="Заголовок 2 3_46EE.2011(v1.0)" xfId="1798"/>
    <cellStyle name="Заголовок 2 4" xfId="1799"/>
    <cellStyle name="Заголовок 2 4 2" xfId="1800"/>
    <cellStyle name="Заголовок 2 4_46EE.2011(v1.0)" xfId="1801"/>
    <cellStyle name="Заголовок 2 5" xfId="1802"/>
    <cellStyle name="Заголовок 2 5 2" xfId="1803"/>
    <cellStyle name="Заголовок 2 5_46EE.2011(v1.0)" xfId="1804"/>
    <cellStyle name="Заголовок 2 6" xfId="1805"/>
    <cellStyle name="Заголовок 2 6 2" xfId="1806"/>
    <cellStyle name="Заголовок 2 6_46EE.2011(v1.0)" xfId="1807"/>
    <cellStyle name="Заголовок 2 7" xfId="1808"/>
    <cellStyle name="Заголовок 2 7 2" xfId="1809"/>
    <cellStyle name="Заголовок 2 7_46EE.2011(v1.0)" xfId="1810"/>
    <cellStyle name="Заголовок 2 8" xfId="1811"/>
    <cellStyle name="Заголовок 2 8 2" xfId="1812"/>
    <cellStyle name="Заголовок 2 8_46EE.2011(v1.0)" xfId="1813"/>
    <cellStyle name="Заголовок 2 9" xfId="1814"/>
    <cellStyle name="Заголовок 2 9 2" xfId="1815"/>
    <cellStyle name="Заголовок 2 9_46EE.2011(v1.0)" xfId="1816"/>
    <cellStyle name="Заголовок 3 10" xfId="1818"/>
    <cellStyle name="Заголовок 3 11" xfId="1817"/>
    <cellStyle name="Заголовок 3 2" xfId="1819"/>
    <cellStyle name="Заголовок 3 2 2" xfId="1820"/>
    <cellStyle name="Заголовок 3 2_46EE.2011(v1.0)" xfId="1821"/>
    <cellStyle name="Заголовок 3 3" xfId="1822"/>
    <cellStyle name="Заголовок 3 3 2" xfId="1823"/>
    <cellStyle name="Заголовок 3 3_46EE.2011(v1.0)" xfId="1824"/>
    <cellStyle name="Заголовок 3 4" xfId="1825"/>
    <cellStyle name="Заголовок 3 4 2" xfId="1826"/>
    <cellStyle name="Заголовок 3 4_46EE.2011(v1.0)" xfId="1827"/>
    <cellStyle name="Заголовок 3 5" xfId="1828"/>
    <cellStyle name="Заголовок 3 5 2" xfId="1829"/>
    <cellStyle name="Заголовок 3 5_46EE.2011(v1.0)" xfId="1830"/>
    <cellStyle name="Заголовок 3 6" xfId="1831"/>
    <cellStyle name="Заголовок 3 6 2" xfId="1832"/>
    <cellStyle name="Заголовок 3 6_46EE.2011(v1.0)" xfId="1833"/>
    <cellStyle name="Заголовок 3 7" xfId="1834"/>
    <cellStyle name="Заголовок 3 7 2" xfId="1835"/>
    <cellStyle name="Заголовок 3 7_46EE.2011(v1.0)" xfId="1836"/>
    <cellStyle name="Заголовок 3 8" xfId="1837"/>
    <cellStyle name="Заголовок 3 8 2" xfId="1838"/>
    <cellStyle name="Заголовок 3 8_46EE.2011(v1.0)" xfId="1839"/>
    <cellStyle name="Заголовок 3 9" xfId="1840"/>
    <cellStyle name="Заголовок 3 9 2" xfId="1841"/>
    <cellStyle name="Заголовок 3 9_46EE.2011(v1.0)" xfId="1842"/>
    <cellStyle name="Заголовок 4 10" xfId="1844"/>
    <cellStyle name="Заголовок 4 11" xfId="1843"/>
    <cellStyle name="Заголовок 4 2" xfId="1845"/>
    <cellStyle name="Заголовок 4 2 2" xfId="1846"/>
    <cellStyle name="Заголовок 4 3" xfId="1847"/>
    <cellStyle name="Заголовок 4 3 2" xfId="1848"/>
    <cellStyle name="Заголовок 4 4" xfId="1849"/>
    <cellStyle name="Заголовок 4 4 2" xfId="1850"/>
    <cellStyle name="Заголовок 4 5" xfId="1851"/>
    <cellStyle name="Заголовок 4 5 2" xfId="1852"/>
    <cellStyle name="Заголовок 4 6" xfId="1853"/>
    <cellStyle name="Заголовок 4 6 2" xfId="1854"/>
    <cellStyle name="Заголовок 4 7" xfId="1855"/>
    <cellStyle name="Заголовок 4 7 2" xfId="1856"/>
    <cellStyle name="Заголовок 4 8" xfId="1857"/>
    <cellStyle name="Заголовок 4 8 2" xfId="1858"/>
    <cellStyle name="Заголовок 4 9" xfId="1859"/>
    <cellStyle name="Заголовок 4 9 2" xfId="1860"/>
    <cellStyle name="ЗАГОЛОВОК1" xfId="1861"/>
    <cellStyle name="ЗАГОЛОВОК2" xfId="1862"/>
    <cellStyle name="ЗаголовокСтолбца" xfId="1863"/>
    <cellStyle name="Защитный" xfId="1864"/>
    <cellStyle name="Значение" xfId="1865"/>
    <cellStyle name="Зоголовок" xfId="1866"/>
    <cellStyle name="Итог 10" xfId="1868"/>
    <cellStyle name="Итог 11" xfId="1867"/>
    <cellStyle name="Итог 2" xfId="1869"/>
    <cellStyle name="Итог 2 2" xfId="1870"/>
    <cellStyle name="Итог 2_46EE.2011(v1.0)" xfId="1871"/>
    <cellStyle name="Итог 3" xfId="1872"/>
    <cellStyle name="Итог 3 2" xfId="1873"/>
    <cellStyle name="Итог 3_46EE.2011(v1.0)" xfId="1874"/>
    <cellStyle name="Итог 4" xfId="1875"/>
    <cellStyle name="Итог 4 2" xfId="1876"/>
    <cellStyle name="Итог 4_46EE.2011(v1.0)" xfId="1877"/>
    <cellStyle name="Итог 5" xfId="1878"/>
    <cellStyle name="Итог 5 2" xfId="1879"/>
    <cellStyle name="Итог 5_46EE.2011(v1.0)" xfId="1880"/>
    <cellStyle name="Итог 6" xfId="1881"/>
    <cellStyle name="Итог 6 2" xfId="1882"/>
    <cellStyle name="Итог 6_46EE.2011(v1.0)" xfId="1883"/>
    <cellStyle name="Итог 7" xfId="1884"/>
    <cellStyle name="Итог 7 2" xfId="1885"/>
    <cellStyle name="Итог 7_46EE.2011(v1.0)" xfId="1886"/>
    <cellStyle name="Итог 8" xfId="1887"/>
    <cellStyle name="Итог 8 2" xfId="1888"/>
    <cellStyle name="Итог 8_46EE.2011(v1.0)" xfId="1889"/>
    <cellStyle name="Итог 9" xfId="1890"/>
    <cellStyle name="Итог 9 2" xfId="1891"/>
    <cellStyle name="Итог 9_46EE.2011(v1.0)" xfId="1892"/>
    <cellStyle name="Итого" xfId="1893"/>
    <cellStyle name="ИТОГОВЫЙ" xfId="1894"/>
    <cellStyle name="ИТОГОВЫЙ 2" xfId="1895"/>
    <cellStyle name="ИТОГОВЫЙ 3" xfId="1896"/>
    <cellStyle name="ИТОГОВЫЙ 4" xfId="1897"/>
    <cellStyle name="ИТОГОВЫЙ 5" xfId="1898"/>
    <cellStyle name="ИТОГОВЫЙ 6" xfId="1899"/>
    <cellStyle name="ИТОГОВЫЙ 7" xfId="1900"/>
    <cellStyle name="ИТОГОВЫЙ 8" xfId="1901"/>
    <cellStyle name="ИТОГОВЫЙ 9" xfId="1902"/>
    <cellStyle name="ИТОГОВЫЙ_1" xfId="1903"/>
    <cellStyle name="Контрольная ячейка 10" xfId="1905"/>
    <cellStyle name="Контрольная ячейка 11" xfId="1904"/>
    <cellStyle name="Контрольная ячейка 2" xfId="1906"/>
    <cellStyle name="Контрольная ячейка 2 2" xfId="1907"/>
    <cellStyle name="Контрольная ячейка 2_46EE.2011(v1.0)" xfId="1908"/>
    <cellStyle name="Контрольная ячейка 3" xfId="1909"/>
    <cellStyle name="Контрольная ячейка 3 2" xfId="1910"/>
    <cellStyle name="Контрольная ячейка 3_46EE.2011(v1.0)" xfId="1911"/>
    <cellStyle name="Контрольная ячейка 4" xfId="1912"/>
    <cellStyle name="Контрольная ячейка 4 2" xfId="1913"/>
    <cellStyle name="Контрольная ячейка 4_46EE.2011(v1.0)" xfId="1914"/>
    <cellStyle name="Контрольная ячейка 5" xfId="1915"/>
    <cellStyle name="Контрольная ячейка 5 2" xfId="1916"/>
    <cellStyle name="Контрольная ячейка 5_46EE.2011(v1.0)" xfId="1917"/>
    <cellStyle name="Контрольная ячейка 6" xfId="1918"/>
    <cellStyle name="Контрольная ячейка 6 2" xfId="1919"/>
    <cellStyle name="Контрольная ячейка 6_46EE.2011(v1.0)" xfId="1920"/>
    <cellStyle name="Контрольная ячейка 7" xfId="1921"/>
    <cellStyle name="Контрольная ячейка 7 2" xfId="1922"/>
    <cellStyle name="Контрольная ячейка 7_46EE.2011(v1.0)" xfId="1923"/>
    <cellStyle name="Контрольная ячейка 8" xfId="1924"/>
    <cellStyle name="Контрольная ячейка 8 2" xfId="1925"/>
    <cellStyle name="Контрольная ячейка 8_46EE.2011(v1.0)" xfId="1926"/>
    <cellStyle name="Контрольная ячейка 9" xfId="1927"/>
    <cellStyle name="Контрольная ячейка 9 2" xfId="1928"/>
    <cellStyle name="Контрольная ячейка 9_46EE.2011(v1.0)" xfId="1929"/>
    <cellStyle name="Миша (бланки отчетности)" xfId="1930"/>
    <cellStyle name="Мой заголовок" xfId="1988"/>
    <cellStyle name="Мой заголовок листа" xfId="1989"/>
    <cellStyle name="Мой заголовок листа 2" xfId="1990"/>
    <cellStyle name="Мой заголовок_Новая инструкция1_фст" xfId="1991"/>
    <cellStyle name="Мои наименования показателей" xfId="1931"/>
    <cellStyle name="Мои наименования показателей 10" xfId="1932"/>
    <cellStyle name="Мои наименования показателей 11" xfId="1933"/>
    <cellStyle name="Мои наименования показателей 2" xfId="1934"/>
    <cellStyle name="Мои наименования показателей 2 2" xfId="1935"/>
    <cellStyle name="Мои наименования показателей 2 3" xfId="1936"/>
    <cellStyle name="Мои наименования показателей 2 4" xfId="1937"/>
    <cellStyle name="Мои наименования показателей 2 5" xfId="1938"/>
    <cellStyle name="Мои наименования показателей 2 6" xfId="1939"/>
    <cellStyle name="Мои наименования показателей 2 7" xfId="1940"/>
    <cellStyle name="Мои наименования показателей 2 8" xfId="1941"/>
    <cellStyle name="Мои наименования показателей 2 9" xfId="1942"/>
    <cellStyle name="Мои наименования показателей 2_1" xfId="1943"/>
    <cellStyle name="Мои наименования показателей 3" xfId="1944"/>
    <cellStyle name="Мои наименования показателей 3 2" xfId="1945"/>
    <cellStyle name="Мои наименования показателей 3 3" xfId="1946"/>
    <cellStyle name="Мои наименования показателей 3 4" xfId="1947"/>
    <cellStyle name="Мои наименования показателей 3 5" xfId="1948"/>
    <cellStyle name="Мои наименования показателей 3 6" xfId="1949"/>
    <cellStyle name="Мои наименования показателей 3 7" xfId="1950"/>
    <cellStyle name="Мои наименования показателей 3 8" xfId="1951"/>
    <cellStyle name="Мои наименования показателей 3 9" xfId="1952"/>
    <cellStyle name="Мои наименования показателей 3_1" xfId="1953"/>
    <cellStyle name="Мои наименования показателей 4" xfId="1954"/>
    <cellStyle name="Мои наименования показателей 4 2" xfId="1955"/>
    <cellStyle name="Мои наименования показателей 4 3" xfId="1956"/>
    <cellStyle name="Мои наименования показателей 4 4" xfId="1957"/>
    <cellStyle name="Мои наименования показателей 4 5" xfId="1958"/>
    <cellStyle name="Мои наименования показателей 4 6" xfId="1959"/>
    <cellStyle name="Мои наименования показателей 4 7" xfId="1960"/>
    <cellStyle name="Мои наименования показателей 4 8" xfId="1961"/>
    <cellStyle name="Мои наименования показателей 4 9" xfId="1962"/>
    <cellStyle name="Мои наименования показателей 4_1" xfId="1963"/>
    <cellStyle name="Мои наименования показателей 5" xfId="1964"/>
    <cellStyle name="Мои наименования показателей 5 2" xfId="1965"/>
    <cellStyle name="Мои наименования показателей 5 3" xfId="1966"/>
    <cellStyle name="Мои наименования показателей 5 4" xfId="1967"/>
    <cellStyle name="Мои наименования показателей 5 5" xfId="1968"/>
    <cellStyle name="Мои наименования показателей 5 6" xfId="1969"/>
    <cellStyle name="Мои наименования показателей 5 7" xfId="1970"/>
    <cellStyle name="Мои наименования показателей 5 8" xfId="1971"/>
    <cellStyle name="Мои наименования показателей 5 9" xfId="1972"/>
    <cellStyle name="Мои наименования показателей 5_1" xfId="1973"/>
    <cellStyle name="Мои наименования показателей 6" xfId="1974"/>
    <cellStyle name="Мои наименования показателей 6 2" xfId="1975"/>
    <cellStyle name="Мои наименования показателей 6 3" xfId="1976"/>
    <cellStyle name="Мои наименования показателей 6_46EE.2011(v1.0)" xfId="1977"/>
    <cellStyle name="Мои наименования показателей 7" xfId="1978"/>
    <cellStyle name="Мои наименования показателей 7 2" xfId="1979"/>
    <cellStyle name="Мои наименования показателей 7 3" xfId="1980"/>
    <cellStyle name="Мои наименования показателей 7_46EE.2011(v1.0)" xfId="1981"/>
    <cellStyle name="Мои наименования показателей 8" xfId="1982"/>
    <cellStyle name="Мои наименования показателей 8 2" xfId="1983"/>
    <cellStyle name="Мои наименования показателей 8 3" xfId="1984"/>
    <cellStyle name="Мои наименования показателей 8_46EE.2011(v1.0)" xfId="1985"/>
    <cellStyle name="Мои наименования показателей 9" xfId="1986"/>
    <cellStyle name="Мои наименования показателей_46EE.2011" xfId="1987"/>
    <cellStyle name="назв фил" xfId="1992"/>
    <cellStyle name="Название 10" xfId="1994"/>
    <cellStyle name="Название 11" xfId="1993"/>
    <cellStyle name="Название 2" xfId="1995"/>
    <cellStyle name="Название 2 2" xfId="1996"/>
    <cellStyle name="Название 3" xfId="1997"/>
    <cellStyle name="Название 3 2" xfId="1998"/>
    <cellStyle name="Название 4" xfId="1999"/>
    <cellStyle name="Название 4 2" xfId="2000"/>
    <cellStyle name="Название 5" xfId="2001"/>
    <cellStyle name="Название 5 2" xfId="2002"/>
    <cellStyle name="Название 6" xfId="2003"/>
    <cellStyle name="Название 6 2" xfId="2004"/>
    <cellStyle name="Название 7" xfId="2005"/>
    <cellStyle name="Название 7 2" xfId="2006"/>
    <cellStyle name="Название 8" xfId="2007"/>
    <cellStyle name="Название 8 2" xfId="2008"/>
    <cellStyle name="Название 9" xfId="2009"/>
    <cellStyle name="Название 9 2" xfId="2010"/>
    <cellStyle name="Невидимый" xfId="2011"/>
    <cellStyle name="Нейтральный 10" xfId="2013"/>
    <cellStyle name="Нейтральный 11" xfId="2012"/>
    <cellStyle name="Нейтральный 2" xfId="2014"/>
    <cellStyle name="Нейтральный 2 2" xfId="2015"/>
    <cellStyle name="Нейтральный 3" xfId="2016"/>
    <cellStyle name="Нейтральный 3 2" xfId="2017"/>
    <cellStyle name="Нейтральный 4" xfId="2018"/>
    <cellStyle name="Нейтральный 4 2" xfId="2019"/>
    <cellStyle name="Нейтральный 5" xfId="2020"/>
    <cellStyle name="Нейтральный 5 2" xfId="2021"/>
    <cellStyle name="Нейтральный 6" xfId="2022"/>
    <cellStyle name="Нейтральный 6 2" xfId="2023"/>
    <cellStyle name="Нейтральный 7" xfId="2024"/>
    <cellStyle name="Нейтральный 7 2" xfId="2025"/>
    <cellStyle name="Нейтральный 8" xfId="2026"/>
    <cellStyle name="Нейтральный 8 2" xfId="2027"/>
    <cellStyle name="Нейтральный 9" xfId="2028"/>
    <cellStyle name="Нейтральный 9 2" xfId="2029"/>
    <cellStyle name="Низ1" xfId="2030"/>
    <cellStyle name="Низ2" xfId="2031"/>
    <cellStyle name="Обычный" xfId="0" builtinId="0"/>
    <cellStyle name="Обычный 10" xfId="2032"/>
    <cellStyle name="Обычный 11" xfId="2033"/>
    <cellStyle name="Обычный 11 2" xfId="2034"/>
    <cellStyle name="Обычный 11 3" xfId="2035"/>
    <cellStyle name="Обычный 11_46EE.2011(v1.2)" xfId="2036"/>
    <cellStyle name="Обычный 12" xfId="2037"/>
    <cellStyle name="Обычный 12 2" xfId="2038"/>
    <cellStyle name="Обычный 13" xfId="2039"/>
    <cellStyle name="Обычный 14" xfId="2040"/>
    <cellStyle name="Обычный 15" xfId="2041"/>
    <cellStyle name="Обычный 16" xfId="2042"/>
    <cellStyle name="Обычный 17" xfId="2043"/>
    <cellStyle name="Обычный 18" xfId="2044"/>
    <cellStyle name="Обычный 19" xfId="2045"/>
    <cellStyle name="Обычный 2" xfId="2046"/>
    <cellStyle name="Обычный 2 10" xfId="2047"/>
    <cellStyle name="Обычный 2 11" xfId="2048"/>
    <cellStyle name="Обычный 2 12" xfId="2049"/>
    <cellStyle name="Обычный 2 2" xfId="2050"/>
    <cellStyle name="Обычный 2 2 2" xfId="2051"/>
    <cellStyle name="Обычный 2 2 2 2" xfId="2052"/>
    <cellStyle name="Обычный 2 2 2 3" xfId="2053"/>
    <cellStyle name="Обычный 2 2 2 4" xfId="2054"/>
    <cellStyle name="Обычный 2 2 2 5" xfId="2055"/>
    <cellStyle name="Обычный 2 2 3" xfId="2056"/>
    <cellStyle name="Обычный 2 2 3 2" xfId="2057"/>
    <cellStyle name="Обычный 2 2 4" xfId="2058"/>
    <cellStyle name="Обычный 2 2_46EE.2011(v1.0)" xfId="2059"/>
    <cellStyle name="Обычный 2 3" xfId="2060"/>
    <cellStyle name="Обычный 2 3 2" xfId="2061"/>
    <cellStyle name="Обычный 2 3 3" xfId="2062"/>
    <cellStyle name="Обычный 2 3_46EE.2011(v1.0)" xfId="2063"/>
    <cellStyle name="Обычный 2 4" xfId="2064"/>
    <cellStyle name="Обычный 2 4 2" xfId="2065"/>
    <cellStyle name="Обычный 2 4 3" xfId="2066"/>
    <cellStyle name="Обычный 2 4_46EE.2011(v1.0)" xfId="2067"/>
    <cellStyle name="Обычный 2 5" xfId="2068"/>
    <cellStyle name="Обычный 2 5 2" xfId="2069"/>
    <cellStyle name="Обычный 2 5 3" xfId="2070"/>
    <cellStyle name="Обычный 2 5_46EE.2011(v1.0)" xfId="2071"/>
    <cellStyle name="Обычный 2 6" xfId="2072"/>
    <cellStyle name="Обычный 2 6 2" xfId="2073"/>
    <cellStyle name="Обычный 2 6 3" xfId="2074"/>
    <cellStyle name="Обычный 2 6_46EE.2011(v1.0)" xfId="2075"/>
    <cellStyle name="Обычный 2 7" xfId="2076"/>
    <cellStyle name="Обычный 2 8" xfId="2077"/>
    <cellStyle name="Обычный 2 9" xfId="2078"/>
    <cellStyle name="Обычный 2_1" xfId="2079"/>
    <cellStyle name="Обычный 20" xfId="2080"/>
    <cellStyle name="Обычный 21" xfId="2081"/>
    <cellStyle name="Обычный 22" xfId="2082"/>
    <cellStyle name="Обычный 23" xfId="2083"/>
    <cellStyle name="Обычный 24" xfId="2084"/>
    <cellStyle name="Обычный 25" xfId="2085"/>
    <cellStyle name="Обычный 26" xfId="2086"/>
    <cellStyle name="Обычный 27" xfId="2087"/>
    <cellStyle name="Обычный 28" xfId="2088"/>
    <cellStyle name="Обычный 29" xfId="2089"/>
    <cellStyle name="Обычный 3" xfId="2"/>
    <cellStyle name="Обычный 3 2" xfId="2091"/>
    <cellStyle name="Обычный 3 3" xfId="2092"/>
    <cellStyle name="Обычный 3 4" xfId="2093"/>
    <cellStyle name="Обычный 3 5" xfId="2090"/>
    <cellStyle name="Обычный 3_Общехоз." xfId="2094"/>
    <cellStyle name="Обычный 30" xfId="2095"/>
    <cellStyle name="Обычный 31" xfId="2096"/>
    <cellStyle name="Обычный 32" xfId="2097"/>
    <cellStyle name="Обычный 33" xfId="2098"/>
    <cellStyle name="Обычный 34" xfId="2099"/>
    <cellStyle name="Обычный 35" xfId="2100"/>
    <cellStyle name="Обычный 36" xfId="2101"/>
    <cellStyle name="Обычный 37" xfId="2102"/>
    <cellStyle name="Обычный 38" xfId="2103"/>
    <cellStyle name="Обычный 39" xfId="2104"/>
    <cellStyle name="Обычный 4" xfId="1"/>
    <cellStyle name="Обычный 4 2" xfId="2106"/>
    <cellStyle name="Обычный 4 2 2" xfId="2107"/>
    <cellStyle name="Обычный 4 2 3" xfId="2108"/>
    <cellStyle name="Обычный 4 2 4" xfId="2109"/>
    <cellStyle name="Обычный 4 2_46EP.2012(v0.1)" xfId="2110"/>
    <cellStyle name="Обычный 4 3" xfId="2111"/>
    <cellStyle name="Обычный 4 4" xfId="2105"/>
    <cellStyle name="Обычный 4_ARMRAZR" xfId="2112"/>
    <cellStyle name="Обычный 40" xfId="2113"/>
    <cellStyle name="Обычный 41" xfId="2114"/>
    <cellStyle name="Обычный 42" xfId="3"/>
    <cellStyle name="Обычный 5" xfId="2115"/>
    <cellStyle name="Обычный 5 2" xfId="2116"/>
    <cellStyle name="Обычный 6" xfId="2117"/>
    <cellStyle name="Обычный 6 2" xfId="2118"/>
    <cellStyle name="Обычный 7" xfId="2119"/>
    <cellStyle name="Обычный 7 2" xfId="2120"/>
    <cellStyle name="Обычный 8" xfId="2121"/>
    <cellStyle name="Обычный 8 2" xfId="2122"/>
    <cellStyle name="Обычный 9" xfId="2123"/>
    <cellStyle name="Обычный 9 2" xfId="2124"/>
    <cellStyle name="Ошибка" xfId="2125"/>
    <cellStyle name="Плохой 10" xfId="2127"/>
    <cellStyle name="Плохой 11" xfId="2126"/>
    <cellStyle name="Плохой 2" xfId="2128"/>
    <cellStyle name="Плохой 2 2" xfId="2129"/>
    <cellStyle name="Плохой 3" xfId="2130"/>
    <cellStyle name="Плохой 3 2" xfId="2131"/>
    <cellStyle name="Плохой 4" xfId="2132"/>
    <cellStyle name="Плохой 4 2" xfId="2133"/>
    <cellStyle name="Плохой 5" xfId="2134"/>
    <cellStyle name="Плохой 5 2" xfId="2135"/>
    <cellStyle name="Плохой 6" xfId="2136"/>
    <cellStyle name="Плохой 6 2" xfId="2137"/>
    <cellStyle name="Плохой 7" xfId="2138"/>
    <cellStyle name="Плохой 7 2" xfId="2139"/>
    <cellStyle name="Плохой 8" xfId="2140"/>
    <cellStyle name="Плохой 8 2" xfId="2141"/>
    <cellStyle name="Плохой 9" xfId="2142"/>
    <cellStyle name="Плохой 9 2" xfId="2143"/>
    <cellStyle name="По центру с переносом" xfId="2144"/>
    <cellStyle name="По центру с переносом 2" xfId="2145"/>
    <cellStyle name="По центру с переносом 3" xfId="2146"/>
    <cellStyle name="По центру с переносом 4" xfId="2147"/>
    <cellStyle name="По ширине с переносом" xfId="2148"/>
    <cellStyle name="По ширине с переносом 2" xfId="2149"/>
    <cellStyle name="По ширине с переносом 3" xfId="2150"/>
    <cellStyle name="По ширине с переносом 4" xfId="2151"/>
    <cellStyle name="Подгруппа" xfId="2152"/>
    <cellStyle name="Поле ввода" xfId="2153"/>
    <cellStyle name="Пояснение 10" xfId="2155"/>
    <cellStyle name="Пояснение 11" xfId="2154"/>
    <cellStyle name="Пояснение 2" xfId="2156"/>
    <cellStyle name="Пояснение 2 2" xfId="2157"/>
    <cellStyle name="Пояснение 3" xfId="2158"/>
    <cellStyle name="Пояснение 3 2" xfId="2159"/>
    <cellStyle name="Пояснение 4" xfId="2160"/>
    <cellStyle name="Пояснение 4 2" xfId="2161"/>
    <cellStyle name="Пояснение 5" xfId="2162"/>
    <cellStyle name="Пояснение 5 2" xfId="2163"/>
    <cellStyle name="Пояснение 6" xfId="2164"/>
    <cellStyle name="Пояснение 6 2" xfId="2165"/>
    <cellStyle name="Пояснение 7" xfId="2166"/>
    <cellStyle name="Пояснение 7 2" xfId="2167"/>
    <cellStyle name="Пояснение 8" xfId="2168"/>
    <cellStyle name="Пояснение 8 2" xfId="2169"/>
    <cellStyle name="Пояснение 9" xfId="2170"/>
    <cellStyle name="Пояснение 9 2" xfId="2171"/>
    <cellStyle name="Примечание 10" xfId="2173"/>
    <cellStyle name="Примечание 10 2" xfId="2174"/>
    <cellStyle name="Примечание 10 3" xfId="2175"/>
    <cellStyle name="Примечание 10 4" xfId="2176"/>
    <cellStyle name="Примечание 10_46EE.2011(v1.0)" xfId="2177"/>
    <cellStyle name="Примечание 11" xfId="2178"/>
    <cellStyle name="Примечание 11 2" xfId="2179"/>
    <cellStyle name="Примечание 11 3" xfId="2180"/>
    <cellStyle name="Примечание 11 4" xfId="2181"/>
    <cellStyle name="Примечание 11_46EE.2011(v1.0)" xfId="2182"/>
    <cellStyle name="Примечание 12" xfId="2183"/>
    <cellStyle name="Примечание 12 2" xfId="2184"/>
    <cellStyle name="Примечание 12 3" xfId="2185"/>
    <cellStyle name="Примечание 12 4" xfId="2186"/>
    <cellStyle name="Примечание 12_46EE.2011(v1.0)" xfId="2187"/>
    <cellStyle name="Примечание 13" xfId="2188"/>
    <cellStyle name="Примечание 14" xfId="2189"/>
    <cellStyle name="Примечание 15" xfId="2190"/>
    <cellStyle name="Примечание 16" xfId="2191"/>
    <cellStyle name="Примечание 17" xfId="2192"/>
    <cellStyle name="Примечание 18" xfId="2193"/>
    <cellStyle name="Примечание 19" xfId="2194"/>
    <cellStyle name="Примечание 2" xfId="2195"/>
    <cellStyle name="Примечание 2 2" xfId="2196"/>
    <cellStyle name="Примечание 2 3" xfId="2197"/>
    <cellStyle name="Примечание 2 4" xfId="2198"/>
    <cellStyle name="Примечание 2 5" xfId="2199"/>
    <cellStyle name="Примечание 2 6" xfId="2200"/>
    <cellStyle name="Примечание 2 7" xfId="2201"/>
    <cellStyle name="Примечание 2 8" xfId="2202"/>
    <cellStyle name="Примечание 2 9" xfId="2203"/>
    <cellStyle name="Примечание 2_46EE.2011(v1.0)" xfId="2204"/>
    <cellStyle name="Примечание 20" xfId="2205"/>
    <cellStyle name="Примечание 21" xfId="2206"/>
    <cellStyle name="Примечание 22" xfId="2207"/>
    <cellStyle name="Примечание 23" xfId="2208"/>
    <cellStyle name="Примечание 24" xfId="2209"/>
    <cellStyle name="Примечание 25" xfId="2210"/>
    <cellStyle name="Примечание 26" xfId="2211"/>
    <cellStyle name="Примечание 27" xfId="2212"/>
    <cellStyle name="Примечание 28" xfId="2213"/>
    <cellStyle name="Примечание 29" xfId="2214"/>
    <cellStyle name="Примечание 3" xfId="2215"/>
    <cellStyle name="Примечание 3 2" xfId="2216"/>
    <cellStyle name="Примечание 3 3" xfId="2217"/>
    <cellStyle name="Примечание 3 4" xfId="2218"/>
    <cellStyle name="Примечание 3 5" xfId="2219"/>
    <cellStyle name="Примечание 3 6" xfId="2220"/>
    <cellStyle name="Примечание 3 7" xfId="2221"/>
    <cellStyle name="Примечание 3 8" xfId="2222"/>
    <cellStyle name="Примечание 3 9" xfId="2223"/>
    <cellStyle name="Примечание 3_46EE.2011(v1.0)" xfId="2224"/>
    <cellStyle name="Примечание 30" xfId="2225"/>
    <cellStyle name="Примечание 31" xfId="2226"/>
    <cellStyle name="Примечание 32" xfId="2227"/>
    <cellStyle name="Примечание 33" xfId="2228"/>
    <cellStyle name="Примечание 34" xfId="2229"/>
    <cellStyle name="Примечание 35" xfId="2230"/>
    <cellStyle name="Примечание 36" xfId="2231"/>
    <cellStyle name="Примечание 37" xfId="2232"/>
    <cellStyle name="Примечание 38" xfId="2172"/>
    <cellStyle name="Примечание 4" xfId="2233"/>
    <cellStyle name="Примечание 4 2" xfId="2234"/>
    <cellStyle name="Примечание 4 3" xfId="2235"/>
    <cellStyle name="Примечание 4 4" xfId="2236"/>
    <cellStyle name="Примечание 4 5" xfId="2237"/>
    <cellStyle name="Примечание 4 6" xfId="2238"/>
    <cellStyle name="Примечание 4 7" xfId="2239"/>
    <cellStyle name="Примечание 4 8" xfId="2240"/>
    <cellStyle name="Примечание 4 9" xfId="2241"/>
    <cellStyle name="Примечание 4_46EE.2011(v1.0)" xfId="2242"/>
    <cellStyle name="Примечание 5" xfId="2243"/>
    <cellStyle name="Примечание 5 2" xfId="2244"/>
    <cellStyle name="Примечание 5 3" xfId="2245"/>
    <cellStyle name="Примечание 5 4" xfId="2246"/>
    <cellStyle name="Примечание 5 5" xfId="2247"/>
    <cellStyle name="Примечание 5 6" xfId="2248"/>
    <cellStyle name="Примечание 5 7" xfId="2249"/>
    <cellStyle name="Примечание 5 8" xfId="2250"/>
    <cellStyle name="Примечание 5 9" xfId="2251"/>
    <cellStyle name="Примечание 5_46EE.2011(v1.0)" xfId="2252"/>
    <cellStyle name="Примечание 6" xfId="2253"/>
    <cellStyle name="Примечание 6 2" xfId="2254"/>
    <cellStyle name="Примечание 6_46EE.2011(v1.0)" xfId="2255"/>
    <cellStyle name="Примечание 7" xfId="2256"/>
    <cellStyle name="Примечание 7 2" xfId="2257"/>
    <cellStyle name="Примечание 7_46EE.2011(v1.0)" xfId="2258"/>
    <cellStyle name="Примечание 8" xfId="2259"/>
    <cellStyle name="Примечание 8 2" xfId="2260"/>
    <cellStyle name="Примечание 8_46EE.2011(v1.0)" xfId="2261"/>
    <cellStyle name="Примечание 9" xfId="2262"/>
    <cellStyle name="Примечание 9 2" xfId="2263"/>
    <cellStyle name="Примечание 9_46EE.2011(v1.0)" xfId="2264"/>
    <cellStyle name="Продукт" xfId="2265"/>
    <cellStyle name="Процентный" xfId="2443" builtinId="5"/>
    <cellStyle name="Процентный 10" xfId="2266"/>
    <cellStyle name="Процентный 2" xfId="2267"/>
    <cellStyle name="Процентный 2 2" xfId="2268"/>
    <cellStyle name="Процентный 2 2 2" xfId="2269"/>
    <cellStyle name="Процентный 2 2 3" xfId="2270"/>
    <cellStyle name="Процентный 2 2 4" xfId="2271"/>
    <cellStyle name="Процентный 2 3" xfId="2272"/>
    <cellStyle name="Процентный 2 3 2" xfId="2273"/>
    <cellStyle name="Процентный 2 3 3" xfId="2274"/>
    <cellStyle name="Процентный 2 3 4" xfId="2275"/>
    <cellStyle name="Процентный 2 4" xfId="2276"/>
    <cellStyle name="Процентный 2 5" xfId="2277"/>
    <cellStyle name="Процентный 2 6" xfId="2278"/>
    <cellStyle name="Процентный 3" xfId="2279"/>
    <cellStyle name="Процентный 3 2" xfId="2280"/>
    <cellStyle name="Процентный 3 3" xfId="2281"/>
    <cellStyle name="Процентный 3 4" xfId="2282"/>
    <cellStyle name="Процентный 4" xfId="2283"/>
    <cellStyle name="Процентный 4 2" xfId="2284"/>
    <cellStyle name="Процентный 4 3" xfId="2285"/>
    <cellStyle name="Процентный 4 4" xfId="2286"/>
    <cellStyle name="Процентный 5" xfId="2287"/>
    <cellStyle name="Процентный 9" xfId="2288"/>
    <cellStyle name="Разница" xfId="2289"/>
    <cellStyle name="Рамки" xfId="2290"/>
    <cellStyle name="Сводная таблица" xfId="2291"/>
    <cellStyle name="Связанная ячейка 10" xfId="2293"/>
    <cellStyle name="Связанная ячейка 11" xfId="2292"/>
    <cellStyle name="Связанная ячейка 2" xfId="2294"/>
    <cellStyle name="Связанная ячейка 2 2" xfId="2295"/>
    <cellStyle name="Связанная ячейка 2_46EE.2011(v1.0)" xfId="2296"/>
    <cellStyle name="Связанная ячейка 3" xfId="2297"/>
    <cellStyle name="Связанная ячейка 3 2" xfId="2298"/>
    <cellStyle name="Связанная ячейка 3_46EE.2011(v1.0)" xfId="2299"/>
    <cellStyle name="Связанная ячейка 4" xfId="2300"/>
    <cellStyle name="Связанная ячейка 4 2" xfId="2301"/>
    <cellStyle name="Связанная ячейка 4_46EE.2011(v1.0)" xfId="2302"/>
    <cellStyle name="Связанная ячейка 5" xfId="2303"/>
    <cellStyle name="Связанная ячейка 5 2" xfId="2304"/>
    <cellStyle name="Связанная ячейка 5_46EE.2011(v1.0)" xfId="2305"/>
    <cellStyle name="Связанная ячейка 6" xfId="2306"/>
    <cellStyle name="Связанная ячейка 6 2" xfId="2307"/>
    <cellStyle name="Связанная ячейка 6_46EE.2011(v1.0)" xfId="2308"/>
    <cellStyle name="Связанная ячейка 7" xfId="2309"/>
    <cellStyle name="Связанная ячейка 7 2" xfId="2310"/>
    <cellStyle name="Связанная ячейка 7_46EE.2011(v1.0)" xfId="2311"/>
    <cellStyle name="Связанная ячейка 8" xfId="2312"/>
    <cellStyle name="Связанная ячейка 8 2" xfId="2313"/>
    <cellStyle name="Связанная ячейка 8_46EE.2011(v1.0)" xfId="2314"/>
    <cellStyle name="Связанная ячейка 9" xfId="2315"/>
    <cellStyle name="Связанная ячейка 9 2" xfId="2316"/>
    <cellStyle name="Связанная ячейка 9_46EE.2011(v1.0)" xfId="2317"/>
    <cellStyle name="Стиль 1" xfId="2318"/>
    <cellStyle name="Стиль 1 2" xfId="2319"/>
    <cellStyle name="Стиль 1 2 2" xfId="2320"/>
    <cellStyle name="Стиль 1 2_46EP.2011(v2.0)" xfId="2321"/>
    <cellStyle name="Стиль 1_Новая инструкция1_фст" xfId="2322"/>
    <cellStyle name="Стиль 2" xfId="2323"/>
    <cellStyle name="Субсчет" xfId="2324"/>
    <cellStyle name="Счет" xfId="2325"/>
    <cellStyle name="ТЕКСТ" xfId="2326"/>
    <cellStyle name="ТЕКСТ 2" xfId="2327"/>
    <cellStyle name="ТЕКСТ 3" xfId="2328"/>
    <cellStyle name="ТЕКСТ 4" xfId="2329"/>
    <cellStyle name="ТЕКСТ 5" xfId="2330"/>
    <cellStyle name="ТЕКСТ 6" xfId="2331"/>
    <cellStyle name="ТЕКСТ 7" xfId="2332"/>
    <cellStyle name="ТЕКСТ 8" xfId="2333"/>
    <cellStyle name="ТЕКСТ 9" xfId="2334"/>
    <cellStyle name="Текст предупреждения 10" xfId="2336"/>
    <cellStyle name="Текст предупреждения 11" xfId="2335"/>
    <cellStyle name="Текст предупреждения 2" xfId="2337"/>
    <cellStyle name="Текст предупреждения 2 2" xfId="2338"/>
    <cellStyle name="Текст предупреждения 3" xfId="2339"/>
    <cellStyle name="Текст предупреждения 3 2" xfId="2340"/>
    <cellStyle name="Текст предупреждения 4" xfId="2341"/>
    <cellStyle name="Текст предупреждения 4 2" xfId="2342"/>
    <cellStyle name="Текст предупреждения 5" xfId="2343"/>
    <cellStyle name="Текст предупреждения 5 2" xfId="2344"/>
    <cellStyle name="Текст предупреждения 6" xfId="2345"/>
    <cellStyle name="Текст предупреждения 6 2" xfId="2346"/>
    <cellStyle name="Текст предупреждения 7" xfId="2347"/>
    <cellStyle name="Текст предупреждения 7 2" xfId="2348"/>
    <cellStyle name="Текст предупреждения 8" xfId="2349"/>
    <cellStyle name="Текст предупреждения 8 2" xfId="2350"/>
    <cellStyle name="Текст предупреждения 9" xfId="2351"/>
    <cellStyle name="Текст предупреждения 9 2" xfId="2352"/>
    <cellStyle name="Текстовый" xfId="2353"/>
    <cellStyle name="Текстовый 10" xfId="2354"/>
    <cellStyle name="Текстовый 11" xfId="2355"/>
    <cellStyle name="Текстовый 12" xfId="2356"/>
    <cellStyle name="Текстовый 13" xfId="2357"/>
    <cellStyle name="Текстовый 14" xfId="2358"/>
    <cellStyle name="Текстовый 15" xfId="2359"/>
    <cellStyle name="Текстовый 16" xfId="2360"/>
    <cellStyle name="Текстовый 2" xfId="2361"/>
    <cellStyle name="Текстовый 3" xfId="2362"/>
    <cellStyle name="Текстовый 4" xfId="2363"/>
    <cellStyle name="Текстовый 5" xfId="2364"/>
    <cellStyle name="Текстовый 6" xfId="2365"/>
    <cellStyle name="Текстовый 7" xfId="2366"/>
    <cellStyle name="Текстовый 8" xfId="2367"/>
    <cellStyle name="Текстовый 9" xfId="2368"/>
    <cellStyle name="Текстовый_1" xfId="2369"/>
    <cellStyle name="Тысячи [0]_22гк" xfId="2370"/>
    <cellStyle name="Тысячи_22гк" xfId="2371"/>
    <cellStyle name="ФИКСИРОВАННЫЙ" xfId="2372"/>
    <cellStyle name="ФИКСИРОВАННЫЙ 2" xfId="2373"/>
    <cellStyle name="ФИКСИРОВАННЫЙ 3" xfId="2374"/>
    <cellStyle name="ФИКСИРОВАННЫЙ 4" xfId="2375"/>
    <cellStyle name="ФИКСИРОВАННЫЙ 5" xfId="2376"/>
    <cellStyle name="ФИКСИРОВАННЫЙ 6" xfId="2377"/>
    <cellStyle name="ФИКСИРОВАННЫЙ 7" xfId="2378"/>
    <cellStyle name="ФИКСИРОВАННЫЙ 8" xfId="2379"/>
    <cellStyle name="ФИКСИРОВАННЫЙ 9" xfId="2380"/>
    <cellStyle name="ФИКСИРОВАННЫЙ_1" xfId="2381"/>
    <cellStyle name="Финансовый 2" xfId="2382"/>
    <cellStyle name="Финансовый 2 2" xfId="2383"/>
    <cellStyle name="Финансовый 2 2 2" xfId="2384"/>
    <cellStyle name="Финансовый 2 2 3" xfId="2385"/>
    <cellStyle name="Финансовый 2 2_INDEX.STATION.2012(v1.0)_" xfId="2386"/>
    <cellStyle name="Финансовый 2 3" xfId="2387"/>
    <cellStyle name="Финансовый 2_46EE.2011(v1.0)" xfId="2388"/>
    <cellStyle name="Финансовый 3" xfId="2389"/>
    <cellStyle name="Финансовый 3 2" xfId="2390"/>
    <cellStyle name="Финансовый 3 2 2" xfId="2391"/>
    <cellStyle name="Финансовый 3 2_UPDATE.MONITORING.OS.EE.2.02.TO.1.3.64" xfId="2392"/>
    <cellStyle name="Финансовый 3 3" xfId="2393"/>
    <cellStyle name="Финансовый 3 4" xfId="2394"/>
    <cellStyle name="Финансовый 3 5" xfId="2395"/>
    <cellStyle name="Финансовый 3_ARMRAZR" xfId="2396"/>
    <cellStyle name="Финансовый 4" xfId="2397"/>
    <cellStyle name="Финансовый 4 2" xfId="2398"/>
    <cellStyle name="Финансовый 4_TEHSHEET" xfId="2399"/>
    <cellStyle name="Финансовый 5" xfId="2400"/>
    <cellStyle name="Финансовый 6" xfId="2401"/>
    <cellStyle name="Финансовый0[0]_FU_bal" xfId="2402"/>
    <cellStyle name="Формула" xfId="2403"/>
    <cellStyle name="Формула 2" xfId="2404"/>
    <cellStyle name="Формула 3" xfId="2405"/>
    <cellStyle name="Формула_A РТ 2009 Рязаньэнерго" xfId="2406"/>
    <cellStyle name="ФормулаВБ" xfId="2407"/>
    <cellStyle name="ФормулаВБ 2" xfId="2408"/>
    <cellStyle name="ФормулаНаКонтроль" xfId="2409"/>
    <cellStyle name="ФормулаНаКонтроль 2" xfId="2410"/>
    <cellStyle name="Хороший 10" xfId="2412"/>
    <cellStyle name="Хороший 11" xfId="2411"/>
    <cellStyle name="Хороший 2" xfId="2413"/>
    <cellStyle name="Хороший 2 2" xfId="2414"/>
    <cellStyle name="Хороший 3" xfId="2415"/>
    <cellStyle name="Хороший 3 2" xfId="2416"/>
    <cellStyle name="Хороший 4" xfId="2417"/>
    <cellStyle name="Хороший 4 2" xfId="2418"/>
    <cellStyle name="Хороший 5" xfId="2419"/>
    <cellStyle name="Хороший 5 2" xfId="2420"/>
    <cellStyle name="Хороший 6" xfId="2421"/>
    <cellStyle name="Хороший 6 2" xfId="2422"/>
    <cellStyle name="Хороший 7" xfId="2423"/>
    <cellStyle name="Хороший 7 2" xfId="2424"/>
    <cellStyle name="Хороший 8" xfId="2425"/>
    <cellStyle name="Хороший 8 2" xfId="2426"/>
    <cellStyle name="Хороший 9" xfId="2427"/>
    <cellStyle name="Хороший 9 2" xfId="2428"/>
    <cellStyle name="Цена_продукта" xfId="2429"/>
    <cellStyle name="Цифры по центру с десятыми" xfId="2430"/>
    <cellStyle name="Цифры по центру с десятыми 2" xfId="2431"/>
    <cellStyle name="Цифры по центру с десятыми 3" xfId="2432"/>
    <cellStyle name="Цифры по центру с десятыми 4" xfId="2433"/>
    <cellStyle name="число" xfId="2434"/>
    <cellStyle name="Џђћ–…ќ’ќ›‰" xfId="2435"/>
    <cellStyle name="Џђћ–…ќ’ќ›‰ 2" xfId="2436"/>
    <cellStyle name="Шапка" xfId="2437"/>
    <cellStyle name="Шапка таблицы" xfId="2438"/>
    <cellStyle name="Шапка_4DNS.UPDATE.EXAMPLE" xfId="2439"/>
    <cellStyle name="ШАУ" xfId="2440"/>
    <cellStyle name="標準_PL-CF sheet" xfId="2441"/>
    <cellStyle name="䁺_x0001_" xfId="2442"/>
  </cellStyles>
  <dxfs count="0"/>
  <tableStyles count="0" defaultTableStyle="TableStyleMedium9" defaultPivotStyle="PivotStyleLight16"/>
  <colors>
    <mruColors>
      <color rgb="FF66FFFF"/>
      <color rgb="FFCC99FF"/>
      <color rgb="FFDAE278"/>
      <color rgb="FFFF99CC"/>
      <color rgb="FFFFCC99"/>
      <color rgb="FF66FF99"/>
      <color rgb="FF33CC33"/>
      <color rgb="FFFAC090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3"/>
  <sheetViews>
    <sheetView tabSelected="1" zoomScale="90" zoomScaleNormal="90" zoomScaleSheetLayoutView="80" workbookViewId="0">
      <pane ySplit="5" topLeftCell="A735" activePane="bottomLeft" state="frozen"/>
      <selection pane="bottomLeft" activeCell="U695" sqref="U695"/>
    </sheetView>
  </sheetViews>
  <sheetFormatPr defaultColWidth="9.140625" defaultRowHeight="15"/>
  <cols>
    <col min="1" max="1" width="9.140625" style="6" customWidth="1"/>
    <col min="2" max="2" width="35.140625" style="6" customWidth="1"/>
    <col min="3" max="3" width="34.7109375" style="6" customWidth="1"/>
    <col min="4" max="6" width="11.7109375" style="7" customWidth="1"/>
    <col min="7" max="7" width="12.7109375" style="7" customWidth="1"/>
    <col min="8" max="9" width="12.5703125" style="7" customWidth="1"/>
    <col min="10" max="10" width="12.5703125" style="19" customWidth="1"/>
    <col min="11" max="12" width="12.5703125" style="7" customWidth="1"/>
    <col min="13" max="13" width="35.7109375" style="2" customWidth="1"/>
    <col min="14" max="16384" width="9.140625" style="2"/>
  </cols>
  <sheetData>
    <row r="1" spans="1:16" ht="15" customHeight="1">
      <c r="A1" s="101" t="s">
        <v>395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P1" s="8"/>
    </row>
    <row r="2" spans="1:16" ht="1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P2" s="8"/>
    </row>
    <row r="3" spans="1:16" ht="15" customHeight="1">
      <c r="A3" s="139" t="s">
        <v>2</v>
      </c>
      <c r="B3" s="139" t="s">
        <v>5</v>
      </c>
      <c r="C3" s="139" t="s">
        <v>0</v>
      </c>
      <c r="D3" s="148" t="s">
        <v>280</v>
      </c>
      <c r="E3" s="150"/>
      <c r="F3" s="149"/>
      <c r="G3" s="148" t="s">
        <v>1</v>
      </c>
      <c r="H3" s="149"/>
      <c r="I3" s="148" t="s">
        <v>396</v>
      </c>
      <c r="J3" s="149"/>
      <c r="K3" s="148" t="s">
        <v>1</v>
      </c>
      <c r="L3" s="149"/>
      <c r="M3" s="139" t="s">
        <v>228</v>
      </c>
      <c r="N3" s="3"/>
      <c r="P3" s="8"/>
    </row>
    <row r="4" spans="1:16" ht="15" customHeight="1">
      <c r="A4" s="141"/>
      <c r="B4" s="141"/>
      <c r="C4" s="141"/>
      <c r="D4" s="146" t="s">
        <v>284</v>
      </c>
      <c r="E4" s="146" t="s">
        <v>285</v>
      </c>
      <c r="F4" s="146" t="s">
        <v>390</v>
      </c>
      <c r="G4" s="146" t="s">
        <v>397</v>
      </c>
      <c r="H4" s="146" t="s">
        <v>398</v>
      </c>
      <c r="I4" s="146" t="s">
        <v>399</v>
      </c>
      <c r="J4" s="151" t="s">
        <v>400</v>
      </c>
      <c r="K4" s="146" t="s">
        <v>399</v>
      </c>
      <c r="L4" s="146" t="s">
        <v>400</v>
      </c>
      <c r="M4" s="141"/>
    </row>
    <row r="5" spans="1:16">
      <c r="A5" s="140"/>
      <c r="B5" s="140"/>
      <c r="C5" s="140"/>
      <c r="D5" s="147"/>
      <c r="E5" s="147"/>
      <c r="F5" s="147"/>
      <c r="G5" s="147"/>
      <c r="H5" s="147"/>
      <c r="I5" s="147"/>
      <c r="J5" s="152"/>
      <c r="K5" s="147"/>
      <c r="L5" s="147"/>
      <c r="M5" s="140"/>
    </row>
    <row r="6" spans="1:16" ht="15" customHeight="1">
      <c r="A6" s="153" t="s">
        <v>69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6" ht="15" customHeight="1">
      <c r="A7" s="139">
        <v>1</v>
      </c>
      <c r="B7" s="139" t="s">
        <v>202</v>
      </c>
      <c r="C7" s="48" t="s">
        <v>18</v>
      </c>
      <c r="D7" s="85">
        <v>17.75</v>
      </c>
      <c r="E7" s="85">
        <v>17.75</v>
      </c>
      <c r="F7" s="85" t="s">
        <v>27</v>
      </c>
      <c r="G7" s="54">
        <v>100</v>
      </c>
      <c r="H7" s="54">
        <f>E7/D7*100</f>
        <v>100</v>
      </c>
      <c r="I7" s="85">
        <v>17.75</v>
      </c>
      <c r="J7" s="85">
        <v>18.36</v>
      </c>
      <c r="K7" s="54">
        <f>I7/E7*100</f>
        <v>100</v>
      </c>
      <c r="L7" s="54">
        <f>J7/I7*100</f>
        <v>103.43661971830986</v>
      </c>
      <c r="M7" s="139" t="s">
        <v>483</v>
      </c>
    </row>
    <row r="8" spans="1:16" ht="30">
      <c r="A8" s="141"/>
      <c r="B8" s="141"/>
      <c r="C8" s="48" t="s">
        <v>186</v>
      </c>
      <c r="D8" s="85">
        <v>21.3</v>
      </c>
      <c r="E8" s="85">
        <v>21.3</v>
      </c>
      <c r="F8" s="85" t="s">
        <v>27</v>
      </c>
      <c r="G8" s="54">
        <v>100</v>
      </c>
      <c r="H8" s="54">
        <f t="shared" ref="H8:H17" si="0">E8/D8*100</f>
        <v>100</v>
      </c>
      <c r="I8" s="85">
        <f>E8</f>
        <v>21.3</v>
      </c>
      <c r="J8" s="85">
        <f>J7*1.2</f>
        <v>22.032</v>
      </c>
      <c r="K8" s="54">
        <f t="shared" ref="K8:K17" si="1">I8/E8*100</f>
        <v>100</v>
      </c>
      <c r="L8" s="54">
        <f>J8/I8*100</f>
        <v>103.43661971830986</v>
      </c>
      <c r="M8" s="141"/>
    </row>
    <row r="9" spans="1:16">
      <c r="A9" s="141"/>
      <c r="B9" s="141"/>
      <c r="C9" s="48" t="s">
        <v>19</v>
      </c>
      <c r="D9" s="85">
        <v>13.99</v>
      </c>
      <c r="E9" s="85">
        <v>13.99</v>
      </c>
      <c r="F9" s="85" t="s">
        <v>27</v>
      </c>
      <c r="G9" s="54">
        <v>100</v>
      </c>
      <c r="H9" s="54">
        <f t="shared" si="0"/>
        <v>100</v>
      </c>
      <c r="I9" s="85">
        <v>13.99</v>
      </c>
      <c r="J9" s="85">
        <v>14.47</v>
      </c>
      <c r="K9" s="54">
        <f t="shared" si="1"/>
        <v>100</v>
      </c>
      <c r="L9" s="54">
        <f t="shared" ref="L9:L17" si="2">J9/I9*100</f>
        <v>103.43102215868478</v>
      </c>
      <c r="M9" s="141"/>
    </row>
    <row r="10" spans="1:16" ht="30">
      <c r="A10" s="140"/>
      <c r="B10" s="140"/>
      <c r="C10" s="48" t="s">
        <v>189</v>
      </c>
      <c r="D10" s="85">
        <v>16.79</v>
      </c>
      <c r="E10" s="85">
        <v>16.79</v>
      </c>
      <c r="F10" s="85" t="s">
        <v>27</v>
      </c>
      <c r="G10" s="54">
        <v>100</v>
      </c>
      <c r="H10" s="54">
        <f t="shared" si="0"/>
        <v>100</v>
      </c>
      <c r="I10" s="85">
        <v>16.79</v>
      </c>
      <c r="J10" s="85">
        <f>J9*1.2</f>
        <v>17.364000000000001</v>
      </c>
      <c r="K10" s="54">
        <f t="shared" si="1"/>
        <v>100</v>
      </c>
      <c r="L10" s="54">
        <f t="shared" si="2"/>
        <v>103.41870160810006</v>
      </c>
      <c r="M10" s="140"/>
    </row>
    <row r="11" spans="1:16" ht="45">
      <c r="A11" s="48">
        <f>A7+1</f>
        <v>2</v>
      </c>
      <c r="B11" s="48" t="s">
        <v>75</v>
      </c>
      <c r="C11" s="48" t="s">
        <v>18</v>
      </c>
      <c r="D11" s="85">
        <v>36.24</v>
      </c>
      <c r="E11" s="85">
        <v>39.409999999999997</v>
      </c>
      <c r="F11" s="85" t="s">
        <v>27</v>
      </c>
      <c r="G11" s="54">
        <v>100</v>
      </c>
      <c r="H11" s="54">
        <f t="shared" si="0"/>
        <v>108.74724061810153</v>
      </c>
      <c r="I11" s="85">
        <v>39.409999999999997</v>
      </c>
      <c r="J11" s="85">
        <v>78.540000000000006</v>
      </c>
      <c r="K11" s="54">
        <f t="shared" si="1"/>
        <v>100</v>
      </c>
      <c r="L11" s="54">
        <f t="shared" si="2"/>
        <v>199.28952042628779</v>
      </c>
      <c r="M11" s="139" t="s">
        <v>565</v>
      </c>
    </row>
    <row r="12" spans="1:16" ht="15" customHeight="1">
      <c r="A12" s="139">
        <f t="shared" ref="A12" si="3">A11+1</f>
        <v>3</v>
      </c>
      <c r="B12" s="139" t="s">
        <v>158</v>
      </c>
      <c r="C12" s="48" t="s">
        <v>18</v>
      </c>
      <c r="D12" s="85">
        <v>4.3099999999999996</v>
      </c>
      <c r="E12" s="85">
        <v>4.3600000000000003</v>
      </c>
      <c r="F12" s="85" t="s">
        <v>27</v>
      </c>
      <c r="G12" s="54">
        <v>100</v>
      </c>
      <c r="H12" s="54">
        <f t="shared" si="0"/>
        <v>101.16009280742462</v>
      </c>
      <c r="I12" s="85">
        <v>4.3600000000000003</v>
      </c>
      <c r="J12" s="85">
        <v>4.3600000000000003</v>
      </c>
      <c r="K12" s="54">
        <f t="shared" si="1"/>
        <v>100</v>
      </c>
      <c r="L12" s="54">
        <f t="shared" si="2"/>
        <v>100</v>
      </c>
      <c r="M12" s="141"/>
    </row>
    <row r="13" spans="1:16" ht="30">
      <c r="A13" s="140"/>
      <c r="B13" s="140"/>
      <c r="C13" s="48" t="s">
        <v>186</v>
      </c>
      <c r="D13" s="85">
        <v>5.17</v>
      </c>
      <c r="E13" s="85">
        <v>5.23</v>
      </c>
      <c r="F13" s="85" t="s">
        <v>27</v>
      </c>
      <c r="G13" s="54">
        <v>100</v>
      </c>
      <c r="H13" s="54">
        <f t="shared" si="0"/>
        <v>101.16054158607351</v>
      </c>
      <c r="I13" s="85">
        <v>5.23</v>
      </c>
      <c r="J13" s="85">
        <v>5.23</v>
      </c>
      <c r="K13" s="54">
        <f t="shared" si="1"/>
        <v>100</v>
      </c>
      <c r="L13" s="54">
        <f t="shared" si="2"/>
        <v>100</v>
      </c>
      <c r="M13" s="140"/>
    </row>
    <row r="14" spans="1:16" ht="46.5" customHeight="1">
      <c r="A14" s="48">
        <f>A12+1</f>
        <v>4</v>
      </c>
      <c r="B14" s="48" t="s">
        <v>151</v>
      </c>
      <c r="C14" s="48" t="s">
        <v>150</v>
      </c>
      <c r="D14" s="85">
        <v>28.7</v>
      </c>
      <c r="E14" s="85">
        <v>29.42</v>
      </c>
      <c r="F14" s="85" t="s">
        <v>27</v>
      </c>
      <c r="G14" s="54">
        <v>100</v>
      </c>
      <c r="H14" s="54">
        <f t="shared" si="0"/>
        <v>102.50871080139375</v>
      </c>
      <c r="I14" s="85" t="s">
        <v>27</v>
      </c>
      <c r="J14" s="53" t="s">
        <v>27</v>
      </c>
      <c r="K14" s="54" t="s">
        <v>27</v>
      </c>
      <c r="L14" s="54" t="s">
        <v>27</v>
      </c>
      <c r="M14" s="86" t="s">
        <v>567</v>
      </c>
    </row>
    <row r="15" spans="1:16" ht="15" customHeight="1">
      <c r="A15" s="139">
        <f>A14+1</f>
        <v>5</v>
      </c>
      <c r="B15" s="139" t="s">
        <v>152</v>
      </c>
      <c r="C15" s="48" t="s">
        <v>30</v>
      </c>
      <c r="D15" s="85">
        <v>19.68</v>
      </c>
      <c r="E15" s="85">
        <v>21.45</v>
      </c>
      <c r="F15" s="85" t="s">
        <v>27</v>
      </c>
      <c r="G15" s="54">
        <v>100</v>
      </c>
      <c r="H15" s="54">
        <f t="shared" si="0"/>
        <v>108.99390243902438</v>
      </c>
      <c r="I15" s="85">
        <v>5.99</v>
      </c>
      <c r="J15" s="53">
        <f>I15</f>
        <v>5.99</v>
      </c>
      <c r="K15" s="54">
        <f t="shared" si="1"/>
        <v>27.925407925407924</v>
      </c>
      <c r="L15" s="54">
        <f t="shared" si="2"/>
        <v>100</v>
      </c>
      <c r="M15" s="139" t="s">
        <v>566</v>
      </c>
    </row>
    <row r="16" spans="1:16">
      <c r="A16" s="140"/>
      <c r="B16" s="140"/>
      <c r="C16" s="48" t="s">
        <v>150</v>
      </c>
      <c r="D16" s="85">
        <v>10.46</v>
      </c>
      <c r="E16" s="85">
        <v>17.37</v>
      </c>
      <c r="F16" s="85" t="s">
        <v>27</v>
      </c>
      <c r="G16" s="54">
        <v>100</v>
      </c>
      <c r="H16" s="54">
        <f t="shared" si="0"/>
        <v>166.06118546845124</v>
      </c>
      <c r="I16" s="85">
        <v>7.2</v>
      </c>
      <c r="J16" s="53">
        <f>I16</f>
        <v>7.2</v>
      </c>
      <c r="K16" s="54">
        <f t="shared" si="1"/>
        <v>41.450777202072537</v>
      </c>
      <c r="L16" s="54">
        <f t="shared" si="2"/>
        <v>100</v>
      </c>
      <c r="M16" s="141"/>
    </row>
    <row r="17" spans="1:13">
      <c r="A17" s="84">
        <v>6</v>
      </c>
      <c r="B17" s="83" t="s">
        <v>333</v>
      </c>
      <c r="C17" s="48" t="str">
        <f>C16</f>
        <v>транспортировка сточных вод</v>
      </c>
      <c r="D17" s="85">
        <v>2.62</v>
      </c>
      <c r="E17" s="85">
        <v>2.62</v>
      </c>
      <c r="F17" s="85" t="s">
        <v>27</v>
      </c>
      <c r="G17" s="54">
        <v>95.27272727272728</v>
      </c>
      <c r="H17" s="54">
        <f t="shared" si="0"/>
        <v>100</v>
      </c>
      <c r="I17" s="85">
        <v>2.62</v>
      </c>
      <c r="J17" s="53">
        <v>2.95</v>
      </c>
      <c r="K17" s="54">
        <f t="shared" si="1"/>
        <v>100</v>
      </c>
      <c r="L17" s="54">
        <f t="shared" si="2"/>
        <v>112.59541984732823</v>
      </c>
      <c r="M17" s="140"/>
    </row>
    <row r="18" spans="1:13" ht="15" customHeight="1">
      <c r="A18" s="139">
        <v>7</v>
      </c>
      <c r="B18" s="139" t="s">
        <v>76</v>
      </c>
      <c r="C18" s="48" t="s">
        <v>18</v>
      </c>
      <c r="D18" s="53">
        <v>39.72</v>
      </c>
      <c r="E18" s="53">
        <v>40.549999999999997</v>
      </c>
      <c r="F18" s="53" t="s">
        <v>27</v>
      </c>
      <c r="G18" s="55">
        <v>100</v>
      </c>
      <c r="H18" s="55">
        <f>E18/D18*100</f>
        <v>102.08962739174218</v>
      </c>
      <c r="I18" s="53">
        <v>40.549999999999997</v>
      </c>
      <c r="J18" s="53">
        <v>42.55</v>
      </c>
      <c r="K18" s="54">
        <f>I18/E18*100</f>
        <v>100</v>
      </c>
      <c r="L18" s="54">
        <f>J18/I18*100</f>
        <v>104.93218249075215</v>
      </c>
      <c r="M18" s="139" t="s">
        <v>453</v>
      </c>
    </row>
    <row r="19" spans="1:13" ht="30">
      <c r="A19" s="141"/>
      <c r="B19" s="141"/>
      <c r="C19" s="48" t="s">
        <v>50</v>
      </c>
      <c r="D19" s="53">
        <v>29.08</v>
      </c>
      <c r="E19" s="53">
        <v>30.71</v>
      </c>
      <c r="F19" s="53" t="s">
        <v>27</v>
      </c>
      <c r="G19" s="55">
        <v>100</v>
      </c>
      <c r="H19" s="55">
        <f t="shared" ref="H19:H25" si="4">E19/D19*100</f>
        <v>105.60522696011006</v>
      </c>
      <c r="I19" s="53">
        <v>30.71</v>
      </c>
      <c r="J19" s="53">
        <v>32.36</v>
      </c>
      <c r="K19" s="54">
        <f>I19/E19*100</f>
        <v>100</v>
      </c>
      <c r="L19" s="54">
        <f>J19/I19*100</f>
        <v>105.37284272224031</v>
      </c>
      <c r="M19" s="141"/>
    </row>
    <row r="20" spans="1:13">
      <c r="A20" s="141"/>
      <c r="B20" s="141"/>
      <c r="C20" s="48" t="s">
        <v>28</v>
      </c>
      <c r="D20" s="53">
        <v>25.74</v>
      </c>
      <c r="E20" s="53">
        <v>26.49</v>
      </c>
      <c r="F20" s="53" t="s">
        <v>27</v>
      </c>
      <c r="G20" s="55">
        <v>100</v>
      </c>
      <c r="H20" s="55">
        <f t="shared" si="4"/>
        <v>102.91375291375292</v>
      </c>
      <c r="I20" s="53">
        <v>26.49</v>
      </c>
      <c r="J20" s="53">
        <v>28.66</v>
      </c>
      <c r="K20" s="54">
        <f t="shared" ref="K20:K24" si="5">I20/E20*100</f>
        <v>100</v>
      </c>
      <c r="L20" s="54">
        <f t="shared" ref="L20:L26" si="6">J20/I20*100</f>
        <v>108.19177047942621</v>
      </c>
      <c r="M20" s="141"/>
    </row>
    <row r="21" spans="1:13">
      <c r="A21" s="140"/>
      <c r="B21" s="140"/>
      <c r="C21" s="48" t="s">
        <v>19</v>
      </c>
      <c r="D21" s="53">
        <v>24.48</v>
      </c>
      <c r="E21" s="53">
        <v>25.05</v>
      </c>
      <c r="F21" s="53" t="s">
        <v>27</v>
      </c>
      <c r="G21" s="55">
        <v>100</v>
      </c>
      <c r="H21" s="55">
        <f t="shared" si="4"/>
        <v>102.32843137254901</v>
      </c>
      <c r="I21" s="53">
        <v>25.05</v>
      </c>
      <c r="J21" s="53">
        <v>28.86</v>
      </c>
      <c r="K21" s="54">
        <f t="shared" si="5"/>
        <v>100</v>
      </c>
      <c r="L21" s="54">
        <f t="shared" si="6"/>
        <v>115.20958083832336</v>
      </c>
      <c r="M21" s="140"/>
    </row>
    <row r="22" spans="1:13" ht="15" customHeight="1">
      <c r="A22" s="139">
        <v>8</v>
      </c>
      <c r="B22" s="139" t="s">
        <v>241</v>
      </c>
      <c r="C22" s="48" t="s">
        <v>18</v>
      </c>
      <c r="D22" s="53">
        <v>29.75</v>
      </c>
      <c r="E22" s="53">
        <v>32.49</v>
      </c>
      <c r="F22" s="53" t="s">
        <v>27</v>
      </c>
      <c r="G22" s="55">
        <v>100</v>
      </c>
      <c r="H22" s="55">
        <f t="shared" si="4"/>
        <v>109.21008403361346</v>
      </c>
      <c r="I22" s="53">
        <v>32.49</v>
      </c>
      <c r="J22" s="53">
        <v>61.42</v>
      </c>
      <c r="K22" s="54">
        <f t="shared" si="5"/>
        <v>100</v>
      </c>
      <c r="L22" s="55">
        <f>J22/I22*100</f>
        <v>189.04278239458293</v>
      </c>
      <c r="M22" s="139" t="s">
        <v>441</v>
      </c>
    </row>
    <row r="23" spans="1:13" ht="30">
      <c r="A23" s="141"/>
      <c r="B23" s="141"/>
      <c r="C23" s="48" t="s">
        <v>50</v>
      </c>
      <c r="D23" s="53">
        <v>19.97</v>
      </c>
      <c r="E23" s="53">
        <v>21.08</v>
      </c>
      <c r="F23" s="53" t="s">
        <v>27</v>
      </c>
      <c r="G23" s="55">
        <v>100</v>
      </c>
      <c r="H23" s="55">
        <f t="shared" si="4"/>
        <v>105.55833750625938</v>
      </c>
      <c r="I23" s="53">
        <v>21.08</v>
      </c>
      <c r="J23" s="53">
        <v>22.22</v>
      </c>
      <c r="K23" s="54">
        <f t="shared" si="5"/>
        <v>100</v>
      </c>
      <c r="L23" s="55">
        <f t="shared" si="6"/>
        <v>105.4079696394687</v>
      </c>
      <c r="M23" s="141"/>
    </row>
    <row r="24" spans="1:13">
      <c r="A24" s="141"/>
      <c r="B24" s="141"/>
      <c r="C24" s="48" t="s">
        <v>19</v>
      </c>
      <c r="D24" s="53">
        <v>27.99</v>
      </c>
      <c r="E24" s="53">
        <v>30.96</v>
      </c>
      <c r="F24" s="53" t="s">
        <v>27</v>
      </c>
      <c r="G24" s="55">
        <v>100</v>
      </c>
      <c r="H24" s="55">
        <f t="shared" si="4"/>
        <v>110.61093247588425</v>
      </c>
      <c r="I24" s="53">
        <v>30.96</v>
      </c>
      <c r="J24" s="53">
        <v>63.67</v>
      </c>
      <c r="K24" s="54">
        <f t="shared" si="5"/>
        <v>100</v>
      </c>
      <c r="L24" s="55">
        <f t="shared" si="6"/>
        <v>205.65245478036175</v>
      </c>
      <c r="M24" s="141"/>
    </row>
    <row r="25" spans="1:13" ht="30">
      <c r="A25" s="141"/>
      <c r="B25" s="141"/>
      <c r="C25" s="48" t="s">
        <v>51</v>
      </c>
      <c r="D25" s="53">
        <v>14.42</v>
      </c>
      <c r="E25" s="53">
        <v>15.23</v>
      </c>
      <c r="F25" s="53" t="s">
        <v>27</v>
      </c>
      <c r="G25" s="55">
        <v>100</v>
      </c>
      <c r="H25" s="55">
        <f t="shared" si="4"/>
        <v>105.61719833564493</v>
      </c>
      <c r="I25" s="53">
        <v>15.23</v>
      </c>
      <c r="J25" s="53">
        <v>16.059999999999999</v>
      </c>
      <c r="K25" s="54">
        <f>I25/E25*100</f>
        <v>100</v>
      </c>
      <c r="L25" s="55">
        <f t="shared" si="6"/>
        <v>105.44977019041364</v>
      </c>
      <c r="M25" s="140"/>
    </row>
    <row r="26" spans="1:13" ht="15" customHeight="1">
      <c r="A26" s="141"/>
      <c r="B26" s="141"/>
      <c r="C26" s="48" t="s">
        <v>30</v>
      </c>
      <c r="D26" s="53" t="s">
        <v>27</v>
      </c>
      <c r="E26" s="53" t="s">
        <v>27</v>
      </c>
      <c r="F26" s="53" t="s">
        <v>27</v>
      </c>
      <c r="G26" s="55" t="s">
        <v>27</v>
      </c>
      <c r="H26" s="55" t="s">
        <v>27</v>
      </c>
      <c r="I26" s="53">
        <v>1.1499999999999999</v>
      </c>
      <c r="J26" s="53">
        <v>1.1499999999999999</v>
      </c>
      <c r="K26" s="54" t="s">
        <v>27</v>
      </c>
      <c r="L26" s="55">
        <f t="shared" si="6"/>
        <v>100</v>
      </c>
      <c r="M26" s="139" t="s">
        <v>454</v>
      </c>
    </row>
    <row r="27" spans="1:13" ht="30">
      <c r="A27" s="140"/>
      <c r="B27" s="140"/>
      <c r="C27" s="48" t="s">
        <v>31</v>
      </c>
      <c r="D27" s="53" t="s">
        <v>27</v>
      </c>
      <c r="E27" s="53" t="s">
        <v>27</v>
      </c>
      <c r="F27" s="53" t="s">
        <v>27</v>
      </c>
      <c r="G27" s="55" t="s">
        <v>27</v>
      </c>
      <c r="H27" s="55" t="s">
        <v>27</v>
      </c>
      <c r="I27" s="53">
        <v>1.82</v>
      </c>
      <c r="J27" s="53">
        <v>1.82</v>
      </c>
      <c r="K27" s="54" t="s">
        <v>27</v>
      </c>
      <c r="L27" s="55">
        <f>J27/I27*100</f>
        <v>100</v>
      </c>
      <c r="M27" s="140"/>
    </row>
    <row r="28" spans="1:13" ht="15" customHeight="1">
      <c r="A28" s="133" t="s">
        <v>62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5"/>
    </row>
    <row r="29" spans="1:13" ht="15" customHeight="1">
      <c r="A29" s="139">
        <v>1</v>
      </c>
      <c r="B29" s="139" t="s">
        <v>85</v>
      </c>
      <c r="C29" s="48" t="s">
        <v>18</v>
      </c>
      <c r="D29" s="53">
        <v>29.74</v>
      </c>
      <c r="E29" s="53">
        <v>31.44</v>
      </c>
      <c r="F29" s="53" t="s">
        <v>27</v>
      </c>
      <c r="G29" s="55">
        <v>100</v>
      </c>
      <c r="H29" s="55">
        <f>E29/D29*100</f>
        <v>105.71620712844654</v>
      </c>
      <c r="I29" s="53">
        <v>31.44</v>
      </c>
      <c r="J29" s="53">
        <v>32.85</v>
      </c>
      <c r="K29" s="55">
        <f t="shared" ref="K29:K34" si="7">I29/E29*100</f>
        <v>100</v>
      </c>
      <c r="L29" s="55">
        <f t="shared" ref="L29:L34" si="8">J29/I29*100</f>
        <v>104.48473282442747</v>
      </c>
      <c r="M29" s="151" t="s">
        <v>486</v>
      </c>
    </row>
    <row r="30" spans="1:13" ht="30">
      <c r="A30" s="140"/>
      <c r="B30" s="140"/>
      <c r="C30" s="48" t="s">
        <v>217</v>
      </c>
      <c r="D30" s="53">
        <v>22.61</v>
      </c>
      <c r="E30" s="53">
        <v>23.88</v>
      </c>
      <c r="F30" s="53" t="s">
        <v>27</v>
      </c>
      <c r="G30" s="55">
        <v>100</v>
      </c>
      <c r="H30" s="55">
        <f t="shared" ref="H30:H34" si="9">E30/D30*100</f>
        <v>105.61698363555949</v>
      </c>
      <c r="I30" s="53">
        <v>23.88</v>
      </c>
      <c r="J30" s="53">
        <v>25.31</v>
      </c>
      <c r="K30" s="55">
        <f t="shared" si="7"/>
        <v>100</v>
      </c>
      <c r="L30" s="55">
        <f t="shared" si="8"/>
        <v>105.98827470686767</v>
      </c>
      <c r="M30" s="156"/>
    </row>
    <row r="31" spans="1:13">
      <c r="A31" s="48">
        <v>2</v>
      </c>
      <c r="B31" s="48" t="s">
        <v>83</v>
      </c>
      <c r="C31" s="48" t="s">
        <v>18</v>
      </c>
      <c r="D31" s="53">
        <v>18.07</v>
      </c>
      <c r="E31" s="53">
        <v>18.68</v>
      </c>
      <c r="F31" s="53" t="s">
        <v>27</v>
      </c>
      <c r="G31" s="55">
        <v>100</v>
      </c>
      <c r="H31" s="55">
        <f t="shared" si="9"/>
        <v>103.37576092971776</v>
      </c>
      <c r="I31" s="53">
        <v>18.68</v>
      </c>
      <c r="J31" s="53">
        <v>20.89</v>
      </c>
      <c r="K31" s="55">
        <f t="shared" si="7"/>
        <v>100</v>
      </c>
      <c r="L31" s="55">
        <f t="shared" si="8"/>
        <v>111.83083511777303</v>
      </c>
      <c r="M31" s="152"/>
    </row>
    <row r="32" spans="1:13" ht="45">
      <c r="A32" s="71">
        <v>3</v>
      </c>
      <c r="B32" s="71" t="s">
        <v>84</v>
      </c>
      <c r="C32" s="71" t="s">
        <v>18</v>
      </c>
      <c r="D32" s="69">
        <v>14.17</v>
      </c>
      <c r="E32" s="69">
        <v>14.17</v>
      </c>
      <c r="F32" s="69" t="s">
        <v>27</v>
      </c>
      <c r="G32" s="70">
        <v>99.929478138222848</v>
      </c>
      <c r="H32" s="70">
        <f t="shared" si="9"/>
        <v>100</v>
      </c>
      <c r="I32" s="69" t="s">
        <v>27</v>
      </c>
      <c r="J32" s="69" t="s">
        <v>27</v>
      </c>
      <c r="K32" s="55" t="s">
        <v>27</v>
      </c>
      <c r="L32" s="55" t="s">
        <v>27</v>
      </c>
      <c r="M32" s="69" t="s">
        <v>268</v>
      </c>
    </row>
    <row r="33" spans="1:13" ht="15" customHeight="1">
      <c r="A33" s="139">
        <v>4</v>
      </c>
      <c r="B33" s="139" t="s">
        <v>334</v>
      </c>
      <c r="C33" s="48" t="s">
        <v>19</v>
      </c>
      <c r="D33" s="53">
        <v>34.36</v>
      </c>
      <c r="E33" s="53">
        <v>36.299999999999997</v>
      </c>
      <c r="F33" s="53" t="s">
        <v>27</v>
      </c>
      <c r="G33" s="55">
        <v>100</v>
      </c>
      <c r="H33" s="55">
        <f t="shared" si="9"/>
        <v>105.64610011641442</v>
      </c>
      <c r="I33" s="53">
        <v>36.299999999999997</v>
      </c>
      <c r="J33" s="53">
        <v>37.880000000000003</v>
      </c>
      <c r="K33" s="55">
        <f t="shared" si="7"/>
        <v>100</v>
      </c>
      <c r="L33" s="55">
        <f t="shared" si="8"/>
        <v>104.35261707988982</v>
      </c>
      <c r="M33" s="151" t="s">
        <v>486</v>
      </c>
    </row>
    <row r="34" spans="1:13" ht="30">
      <c r="A34" s="140"/>
      <c r="B34" s="140"/>
      <c r="C34" s="48" t="s">
        <v>217</v>
      </c>
      <c r="D34" s="53">
        <v>27.8</v>
      </c>
      <c r="E34" s="53">
        <v>29.36</v>
      </c>
      <c r="F34" s="53" t="s">
        <v>27</v>
      </c>
      <c r="G34" s="55">
        <v>100</v>
      </c>
      <c r="H34" s="55">
        <f t="shared" si="9"/>
        <v>105.6115107913669</v>
      </c>
      <c r="I34" s="53">
        <v>29.36</v>
      </c>
      <c r="J34" s="53">
        <v>31.12</v>
      </c>
      <c r="K34" s="55">
        <f t="shared" si="7"/>
        <v>100</v>
      </c>
      <c r="L34" s="55">
        <f t="shared" si="8"/>
        <v>105.99455040871935</v>
      </c>
      <c r="M34" s="152"/>
    </row>
    <row r="35" spans="1:13" s="3" customFormat="1" ht="15" customHeight="1">
      <c r="A35" s="136" t="s">
        <v>8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8"/>
    </row>
    <row r="36" spans="1:13" s="3" customFormat="1" ht="15" customHeight="1">
      <c r="A36" s="105">
        <v>1</v>
      </c>
      <c r="B36" s="105" t="s">
        <v>296</v>
      </c>
      <c r="C36" s="36" t="s">
        <v>371</v>
      </c>
      <c r="D36" s="12">
        <v>21.64</v>
      </c>
      <c r="E36" s="12">
        <v>26.38</v>
      </c>
      <c r="F36" s="12" t="s">
        <v>27</v>
      </c>
      <c r="G36" s="13">
        <v>100</v>
      </c>
      <c r="H36" s="13">
        <f>E36/D36*100</f>
        <v>121.90388170055454</v>
      </c>
      <c r="I36" s="13" t="s">
        <v>27</v>
      </c>
      <c r="J36" s="12" t="s">
        <v>27</v>
      </c>
      <c r="K36" s="13" t="s">
        <v>27</v>
      </c>
      <c r="L36" s="13" t="s">
        <v>27</v>
      </c>
      <c r="M36" s="105" t="s">
        <v>393</v>
      </c>
    </row>
    <row r="37" spans="1:13" s="3" customFormat="1" ht="45">
      <c r="A37" s="106"/>
      <c r="B37" s="107"/>
      <c r="C37" s="36" t="s">
        <v>372</v>
      </c>
      <c r="D37" s="12">
        <v>24.14</v>
      </c>
      <c r="E37" s="12">
        <v>25.5</v>
      </c>
      <c r="F37" s="12" t="s">
        <v>27</v>
      </c>
      <c r="G37" s="13">
        <v>100</v>
      </c>
      <c r="H37" s="13">
        <f t="shared" ref="H37:H67" si="10">E37/D37*100</f>
        <v>105.63380281690141</v>
      </c>
      <c r="I37" s="13" t="s">
        <v>27</v>
      </c>
      <c r="J37" s="12" t="s">
        <v>27</v>
      </c>
      <c r="K37" s="13" t="s">
        <v>27</v>
      </c>
      <c r="L37" s="13" t="s">
        <v>27</v>
      </c>
      <c r="M37" s="106"/>
    </row>
    <row r="38" spans="1:13" s="3" customFormat="1" ht="45">
      <c r="A38" s="106"/>
      <c r="B38" s="105" t="s">
        <v>391</v>
      </c>
      <c r="C38" s="36" t="s">
        <v>392</v>
      </c>
      <c r="D38" s="12">
        <v>21.64</v>
      </c>
      <c r="E38" s="12">
        <v>26.77</v>
      </c>
      <c r="F38" s="12">
        <v>28.98</v>
      </c>
      <c r="G38" s="13">
        <v>100</v>
      </c>
      <c r="H38" s="13">
        <f>F38/D38*100</f>
        <v>133.91866913123843</v>
      </c>
      <c r="I38" s="12">
        <f>F38</f>
        <v>28.98</v>
      </c>
      <c r="J38" s="12">
        <v>30.54</v>
      </c>
      <c r="K38" s="13">
        <f>I38/F38*100</f>
        <v>100</v>
      </c>
      <c r="L38" s="13">
        <f>J38/I38*100</f>
        <v>105.38302277432712</v>
      </c>
      <c r="M38" s="106"/>
    </row>
    <row r="39" spans="1:13" s="3" customFormat="1" ht="45">
      <c r="A39" s="106"/>
      <c r="B39" s="106"/>
      <c r="C39" s="36" t="s">
        <v>443</v>
      </c>
      <c r="D39" s="12">
        <v>24.14</v>
      </c>
      <c r="E39" s="12">
        <v>25.5</v>
      </c>
      <c r="F39" s="12">
        <f>E39</f>
        <v>25.5</v>
      </c>
      <c r="G39" s="13">
        <v>100</v>
      </c>
      <c r="H39" s="13">
        <f t="shared" si="10"/>
        <v>105.63380281690141</v>
      </c>
      <c r="I39" s="12">
        <f t="shared" ref="I39:I44" si="11">F39</f>
        <v>25.5</v>
      </c>
      <c r="J39" s="12">
        <v>28.06</v>
      </c>
      <c r="K39" s="13">
        <f t="shared" ref="K39:K44" si="12">I39/F39*100</f>
        <v>100</v>
      </c>
      <c r="L39" s="13">
        <f t="shared" ref="L39:L59" si="13">J39/I39*100</f>
        <v>110.0392156862745</v>
      </c>
      <c r="M39" s="106"/>
    </row>
    <row r="40" spans="1:13" s="3" customFormat="1" ht="45">
      <c r="A40" s="106"/>
      <c r="B40" s="106"/>
      <c r="C40" s="36" t="s">
        <v>444</v>
      </c>
      <c r="D40" s="12">
        <v>24.14</v>
      </c>
      <c r="E40" s="12">
        <v>25.5</v>
      </c>
      <c r="F40" s="12">
        <f>F39</f>
        <v>25.5</v>
      </c>
      <c r="G40" s="13" t="s">
        <v>27</v>
      </c>
      <c r="H40" s="13">
        <f t="shared" si="10"/>
        <v>105.63380281690141</v>
      </c>
      <c r="I40" s="12">
        <f>I39</f>
        <v>25.5</v>
      </c>
      <c r="J40" s="12">
        <v>26.88</v>
      </c>
      <c r="K40" s="13">
        <f t="shared" si="12"/>
        <v>100</v>
      </c>
      <c r="L40" s="13">
        <f t="shared" si="13"/>
        <v>105.41176470588233</v>
      </c>
      <c r="M40" s="106"/>
    </row>
    <row r="41" spans="1:13" s="3" customFormat="1" ht="45">
      <c r="A41" s="106"/>
      <c r="B41" s="106"/>
      <c r="C41" s="36" t="s">
        <v>375</v>
      </c>
      <c r="D41" s="12">
        <v>25.97</v>
      </c>
      <c r="E41" s="12">
        <v>27.42</v>
      </c>
      <c r="F41" s="12">
        <f>E41</f>
        <v>27.42</v>
      </c>
      <c r="G41" s="13">
        <v>79.394680525833067</v>
      </c>
      <c r="H41" s="13">
        <f>E41/D41*100</f>
        <v>105.58336542164038</v>
      </c>
      <c r="I41" s="12">
        <f t="shared" si="11"/>
        <v>27.42</v>
      </c>
      <c r="J41" s="12">
        <v>28.9</v>
      </c>
      <c r="K41" s="13">
        <f t="shared" si="12"/>
        <v>100</v>
      </c>
      <c r="L41" s="13">
        <f t="shared" si="13"/>
        <v>105.39752005835155</v>
      </c>
      <c r="M41" s="106"/>
    </row>
    <row r="42" spans="1:13" s="3" customFormat="1" ht="45">
      <c r="A42" s="106"/>
      <c r="B42" s="106"/>
      <c r="C42" s="36" t="s">
        <v>387</v>
      </c>
      <c r="D42" s="12" t="s">
        <v>27</v>
      </c>
      <c r="E42" s="12" t="s">
        <v>27</v>
      </c>
      <c r="F42" s="12">
        <v>34.78</v>
      </c>
      <c r="G42" s="13" t="s">
        <v>27</v>
      </c>
      <c r="H42" s="13">
        <f>F42/E260*100</f>
        <v>70.191725529767908</v>
      </c>
      <c r="I42" s="12">
        <f t="shared" si="11"/>
        <v>34.78</v>
      </c>
      <c r="J42" s="12">
        <v>36.65</v>
      </c>
      <c r="K42" s="13">
        <f t="shared" si="12"/>
        <v>100</v>
      </c>
      <c r="L42" s="13">
        <f t="shared" si="13"/>
        <v>105.37665324899366</v>
      </c>
      <c r="M42" s="106"/>
    </row>
    <row r="43" spans="1:13" s="3" customFormat="1" ht="30">
      <c r="A43" s="106"/>
      <c r="B43" s="106"/>
      <c r="C43" s="36" t="s">
        <v>388</v>
      </c>
      <c r="D43" s="12" t="s">
        <v>27</v>
      </c>
      <c r="E43" s="12" t="s">
        <v>27</v>
      </c>
      <c r="F43" s="12">
        <v>30.26</v>
      </c>
      <c r="G43" s="13" t="s">
        <v>27</v>
      </c>
      <c r="H43" s="13">
        <f>F43/E261*100</f>
        <v>93.568336425479288</v>
      </c>
      <c r="I43" s="12">
        <f t="shared" si="11"/>
        <v>30.26</v>
      </c>
      <c r="J43" s="12">
        <v>30.26</v>
      </c>
      <c r="K43" s="13">
        <f t="shared" si="12"/>
        <v>100</v>
      </c>
      <c r="L43" s="13">
        <f t="shared" si="13"/>
        <v>100</v>
      </c>
      <c r="M43" s="106"/>
    </row>
    <row r="44" spans="1:13" s="3" customFormat="1" ht="45">
      <c r="A44" s="106"/>
      <c r="B44" s="107"/>
      <c r="C44" s="36" t="s">
        <v>389</v>
      </c>
      <c r="D44" s="12" t="s">
        <v>27</v>
      </c>
      <c r="E44" s="12" t="s">
        <v>27</v>
      </c>
      <c r="F44" s="12">
        <v>26.43</v>
      </c>
      <c r="G44" s="13" t="s">
        <v>27</v>
      </c>
      <c r="H44" s="13">
        <f>F44/E262*100</f>
        <v>100</v>
      </c>
      <c r="I44" s="12">
        <f t="shared" si="11"/>
        <v>26.43</v>
      </c>
      <c r="J44" s="12">
        <v>27.85</v>
      </c>
      <c r="K44" s="13">
        <f t="shared" si="12"/>
        <v>100</v>
      </c>
      <c r="L44" s="13">
        <f t="shared" si="13"/>
        <v>105.37268255769958</v>
      </c>
      <c r="M44" s="106"/>
    </row>
    <row r="45" spans="1:13" s="3" customFormat="1" ht="15" customHeight="1">
      <c r="A45" s="106"/>
      <c r="B45" s="105" t="s">
        <v>296</v>
      </c>
      <c r="C45" s="36" t="s">
        <v>19</v>
      </c>
      <c r="D45" s="12">
        <v>40.25</v>
      </c>
      <c r="E45" s="12">
        <v>44.7</v>
      </c>
      <c r="F45" s="12" t="s">
        <v>27</v>
      </c>
      <c r="G45" s="13">
        <v>100</v>
      </c>
      <c r="H45" s="13">
        <f t="shared" si="10"/>
        <v>111.05590062111801</v>
      </c>
      <c r="I45" s="12">
        <f>E45</f>
        <v>44.7</v>
      </c>
      <c r="J45" s="12">
        <v>47.27</v>
      </c>
      <c r="K45" s="13">
        <f>I45/E45*100</f>
        <v>100</v>
      </c>
      <c r="L45" s="13">
        <f t="shared" si="13"/>
        <v>105.74944071588368</v>
      </c>
      <c r="M45" s="106"/>
    </row>
    <row r="46" spans="1:13" s="3" customFormat="1" ht="30">
      <c r="A46" s="106"/>
      <c r="B46" s="106"/>
      <c r="C46" s="36" t="s">
        <v>184</v>
      </c>
      <c r="D46" s="12">
        <v>14.09</v>
      </c>
      <c r="E46" s="12">
        <v>14.88</v>
      </c>
      <c r="F46" s="12" t="s">
        <v>27</v>
      </c>
      <c r="G46" s="13">
        <v>100</v>
      </c>
      <c r="H46" s="13">
        <f t="shared" si="10"/>
        <v>105.60681334279631</v>
      </c>
      <c r="I46" s="12">
        <f t="shared" ref="I46:I66" si="14">E46</f>
        <v>14.88</v>
      </c>
      <c r="J46" s="12">
        <v>16.37</v>
      </c>
      <c r="K46" s="13">
        <f t="shared" ref="K46:K59" si="15">I46/E46*100</f>
        <v>100</v>
      </c>
      <c r="L46" s="13">
        <f t="shared" si="13"/>
        <v>110.01344086021506</v>
      </c>
      <c r="M46" s="106"/>
    </row>
    <row r="47" spans="1:13" s="3" customFormat="1" ht="30" customHeight="1">
      <c r="A47" s="106"/>
      <c r="B47" s="106"/>
      <c r="C47" s="36" t="s">
        <v>100</v>
      </c>
      <c r="D47" s="12">
        <v>26.37</v>
      </c>
      <c r="E47" s="12">
        <v>29.5</v>
      </c>
      <c r="F47" s="12" t="s">
        <v>27</v>
      </c>
      <c r="G47" s="13">
        <v>100</v>
      </c>
      <c r="H47" s="13">
        <f t="shared" si="10"/>
        <v>111.86954872961698</v>
      </c>
      <c r="I47" s="12">
        <f t="shared" si="14"/>
        <v>29.5</v>
      </c>
      <c r="J47" s="12">
        <v>31.42</v>
      </c>
      <c r="K47" s="13">
        <f t="shared" si="15"/>
        <v>100</v>
      </c>
      <c r="L47" s="13">
        <f t="shared" si="13"/>
        <v>106.5084745762712</v>
      </c>
      <c r="M47" s="106"/>
    </row>
    <row r="48" spans="1:13" s="3" customFormat="1" ht="45">
      <c r="A48" s="106"/>
      <c r="B48" s="107"/>
      <c r="C48" s="36" t="s">
        <v>255</v>
      </c>
      <c r="D48" s="12">
        <v>16.37</v>
      </c>
      <c r="E48" s="12">
        <v>17.28</v>
      </c>
      <c r="F48" s="12" t="s">
        <v>27</v>
      </c>
      <c r="G48" s="13">
        <v>100</v>
      </c>
      <c r="H48" s="13">
        <f t="shared" si="10"/>
        <v>105.5589492974954</v>
      </c>
      <c r="I48" s="12">
        <f t="shared" si="14"/>
        <v>17.28</v>
      </c>
      <c r="J48" s="12">
        <v>19.010000000000002</v>
      </c>
      <c r="K48" s="13">
        <f t="shared" si="15"/>
        <v>100</v>
      </c>
      <c r="L48" s="13">
        <f t="shared" si="13"/>
        <v>110.01157407407408</v>
      </c>
      <c r="M48" s="106"/>
    </row>
    <row r="49" spans="1:13" s="3" customFormat="1" ht="30" customHeight="1">
      <c r="A49" s="106"/>
      <c r="B49" s="105" t="s">
        <v>296</v>
      </c>
      <c r="C49" s="36" t="s">
        <v>376</v>
      </c>
      <c r="D49" s="12">
        <v>24.22</v>
      </c>
      <c r="E49" s="12">
        <v>24.22</v>
      </c>
      <c r="F49" s="12" t="s">
        <v>27</v>
      </c>
      <c r="G49" s="13">
        <v>97.308155885897946</v>
      </c>
      <c r="H49" s="13">
        <f t="shared" si="10"/>
        <v>100</v>
      </c>
      <c r="I49" s="12" t="s">
        <v>27</v>
      </c>
      <c r="J49" s="12" t="s">
        <v>27</v>
      </c>
      <c r="K49" s="12" t="s">
        <v>27</v>
      </c>
      <c r="L49" s="12" t="s">
        <v>27</v>
      </c>
      <c r="M49" s="106"/>
    </row>
    <row r="50" spans="1:13" s="3" customFormat="1" ht="45">
      <c r="A50" s="106"/>
      <c r="B50" s="107"/>
      <c r="C50" s="36" t="s">
        <v>377</v>
      </c>
      <c r="D50" s="12">
        <v>14.09</v>
      </c>
      <c r="E50" s="12">
        <v>14.88</v>
      </c>
      <c r="F50" s="12" t="s">
        <v>27</v>
      </c>
      <c r="G50" s="13">
        <v>100</v>
      </c>
      <c r="H50" s="13">
        <f t="shared" si="10"/>
        <v>105.60681334279631</v>
      </c>
      <c r="I50" s="12" t="s">
        <v>27</v>
      </c>
      <c r="J50" s="12" t="s">
        <v>27</v>
      </c>
      <c r="K50" s="12" t="s">
        <v>27</v>
      </c>
      <c r="L50" s="12" t="s">
        <v>27</v>
      </c>
      <c r="M50" s="106"/>
    </row>
    <row r="51" spans="1:13" s="3" customFormat="1" ht="45">
      <c r="A51" s="106"/>
      <c r="B51" s="105" t="s">
        <v>374</v>
      </c>
      <c r="C51" s="36" t="s">
        <v>378</v>
      </c>
      <c r="D51" s="12">
        <v>24.22</v>
      </c>
      <c r="E51" s="12">
        <v>24.85</v>
      </c>
      <c r="F51" s="12" t="s">
        <v>27</v>
      </c>
      <c r="G51" s="13">
        <v>97.308155885897946</v>
      </c>
      <c r="H51" s="13">
        <f t="shared" si="10"/>
        <v>102.60115606936418</v>
      </c>
      <c r="I51" s="12">
        <f t="shared" si="14"/>
        <v>24.85</v>
      </c>
      <c r="J51" s="12">
        <v>28.19</v>
      </c>
      <c r="K51" s="13">
        <f t="shared" si="15"/>
        <v>100</v>
      </c>
      <c r="L51" s="13">
        <f t="shared" si="13"/>
        <v>113.44064386317908</v>
      </c>
      <c r="M51" s="106"/>
    </row>
    <row r="52" spans="1:13" s="3" customFormat="1" ht="45">
      <c r="A52" s="106"/>
      <c r="B52" s="106"/>
      <c r="C52" s="36" t="s">
        <v>377</v>
      </c>
      <c r="D52" s="12">
        <v>14.09</v>
      </c>
      <c r="E52" s="12">
        <v>14.88</v>
      </c>
      <c r="F52" s="12" t="s">
        <v>27</v>
      </c>
      <c r="G52" s="13">
        <v>100</v>
      </c>
      <c r="H52" s="13">
        <f t="shared" si="10"/>
        <v>105.60681334279631</v>
      </c>
      <c r="I52" s="12">
        <f t="shared" si="14"/>
        <v>14.88</v>
      </c>
      <c r="J52" s="12">
        <v>16.37</v>
      </c>
      <c r="K52" s="13">
        <f t="shared" si="15"/>
        <v>100</v>
      </c>
      <c r="L52" s="13">
        <f t="shared" si="13"/>
        <v>110.01344086021506</v>
      </c>
      <c r="M52" s="106"/>
    </row>
    <row r="53" spans="1:13" s="3" customFormat="1" ht="60">
      <c r="A53" s="106"/>
      <c r="B53" s="107"/>
      <c r="C53" s="36" t="s">
        <v>379</v>
      </c>
      <c r="D53" s="12">
        <v>29.063999999999997</v>
      </c>
      <c r="E53" s="12">
        <v>29.82</v>
      </c>
      <c r="F53" s="12" t="s">
        <v>27</v>
      </c>
      <c r="G53" s="13">
        <v>82.427680090754393</v>
      </c>
      <c r="H53" s="13">
        <f>E53/D53*100</f>
        <v>102.60115606936418</v>
      </c>
      <c r="I53" s="12">
        <f t="shared" si="14"/>
        <v>29.82</v>
      </c>
      <c r="J53" s="12">
        <v>31.43</v>
      </c>
      <c r="K53" s="13">
        <f t="shared" si="15"/>
        <v>100</v>
      </c>
      <c r="L53" s="13">
        <f t="shared" si="13"/>
        <v>105.39906103286386</v>
      </c>
      <c r="M53" s="106"/>
    </row>
    <row r="54" spans="1:13" s="3" customFormat="1" ht="30">
      <c r="A54" s="106"/>
      <c r="B54" s="105" t="s">
        <v>296</v>
      </c>
      <c r="C54" s="36" t="s">
        <v>256</v>
      </c>
      <c r="D54" s="12">
        <v>44.36</v>
      </c>
      <c r="E54" s="12">
        <v>54.95</v>
      </c>
      <c r="F54" s="12" t="s">
        <v>27</v>
      </c>
      <c r="G54" s="13">
        <v>100</v>
      </c>
      <c r="H54" s="13">
        <f t="shared" si="10"/>
        <v>123.87285843101894</v>
      </c>
      <c r="I54" s="12">
        <f t="shared" si="14"/>
        <v>54.95</v>
      </c>
      <c r="J54" s="12">
        <v>57.12</v>
      </c>
      <c r="K54" s="13">
        <f t="shared" si="15"/>
        <v>100</v>
      </c>
      <c r="L54" s="13">
        <f t="shared" si="13"/>
        <v>103.94904458598727</v>
      </c>
      <c r="M54" s="106"/>
    </row>
    <row r="55" spans="1:13" s="3" customFormat="1" ht="45">
      <c r="A55" s="106"/>
      <c r="B55" s="106"/>
      <c r="C55" s="36" t="s">
        <v>258</v>
      </c>
      <c r="D55" s="12">
        <v>21</v>
      </c>
      <c r="E55" s="12">
        <v>22.18</v>
      </c>
      <c r="F55" s="12" t="s">
        <v>27</v>
      </c>
      <c r="G55" s="13">
        <v>100</v>
      </c>
      <c r="H55" s="13">
        <f t="shared" si="10"/>
        <v>105.61904761904761</v>
      </c>
      <c r="I55" s="12">
        <f t="shared" si="14"/>
        <v>22.18</v>
      </c>
      <c r="J55" s="12">
        <v>24.4</v>
      </c>
      <c r="K55" s="13">
        <f t="shared" si="15"/>
        <v>100</v>
      </c>
      <c r="L55" s="13">
        <f t="shared" si="13"/>
        <v>110.00901713255185</v>
      </c>
      <c r="M55" s="106"/>
    </row>
    <row r="56" spans="1:13" s="3" customFormat="1" ht="45">
      <c r="A56" s="106"/>
      <c r="B56" s="106"/>
      <c r="C56" s="36" t="s">
        <v>257</v>
      </c>
      <c r="D56" s="12">
        <v>36.93</v>
      </c>
      <c r="E56" s="12">
        <v>39.57</v>
      </c>
      <c r="F56" s="12" t="s">
        <v>27</v>
      </c>
      <c r="G56" s="13">
        <v>100</v>
      </c>
      <c r="H56" s="13">
        <f t="shared" si="10"/>
        <v>107.14865962632007</v>
      </c>
      <c r="I56" s="12">
        <v>29.14</v>
      </c>
      <c r="J56" s="12">
        <v>29.14</v>
      </c>
      <c r="K56" s="13">
        <f t="shared" si="15"/>
        <v>73.641647712913823</v>
      </c>
      <c r="L56" s="13">
        <f t="shared" si="13"/>
        <v>100</v>
      </c>
      <c r="M56" s="106"/>
    </row>
    <row r="57" spans="1:13" s="3" customFormat="1" ht="45">
      <c r="A57" s="106"/>
      <c r="B57" s="106"/>
      <c r="C57" s="36" t="s">
        <v>259</v>
      </c>
      <c r="D57" s="12">
        <v>25.61</v>
      </c>
      <c r="E57" s="12">
        <v>27.05</v>
      </c>
      <c r="F57" s="12" t="s">
        <v>27</v>
      </c>
      <c r="G57" s="13">
        <v>100</v>
      </c>
      <c r="H57" s="13">
        <f t="shared" si="10"/>
        <v>105.62280359234674</v>
      </c>
      <c r="I57" s="12">
        <f t="shared" si="14"/>
        <v>27.05</v>
      </c>
      <c r="J57" s="12">
        <v>29.75</v>
      </c>
      <c r="K57" s="13">
        <f t="shared" si="15"/>
        <v>100</v>
      </c>
      <c r="L57" s="13">
        <f t="shared" si="13"/>
        <v>109.9815157116451</v>
      </c>
      <c r="M57" s="106"/>
    </row>
    <row r="58" spans="1:13" s="3" customFormat="1" ht="45">
      <c r="A58" s="106"/>
      <c r="B58" s="106"/>
      <c r="C58" s="36" t="s">
        <v>260</v>
      </c>
      <c r="D58" s="12">
        <v>25.44</v>
      </c>
      <c r="E58" s="12">
        <v>29.24</v>
      </c>
      <c r="F58" s="12" t="s">
        <v>27</v>
      </c>
      <c r="G58" s="13">
        <v>100</v>
      </c>
      <c r="H58" s="13">
        <f t="shared" si="10"/>
        <v>114.93710691823897</v>
      </c>
      <c r="I58" s="12">
        <f t="shared" si="14"/>
        <v>29.24</v>
      </c>
      <c r="J58" s="12">
        <v>29.35</v>
      </c>
      <c r="K58" s="13">
        <f t="shared" si="15"/>
        <v>100</v>
      </c>
      <c r="L58" s="13">
        <f t="shared" si="13"/>
        <v>100.37619699042408</v>
      </c>
      <c r="M58" s="106"/>
    </row>
    <row r="59" spans="1:13" s="3" customFormat="1" ht="45">
      <c r="A59" s="107"/>
      <c r="B59" s="107"/>
      <c r="C59" s="36" t="s">
        <v>261</v>
      </c>
      <c r="D59" s="12">
        <v>13.85</v>
      </c>
      <c r="E59" s="12">
        <v>14.63</v>
      </c>
      <c r="F59" s="12" t="s">
        <v>27</v>
      </c>
      <c r="G59" s="13">
        <v>100</v>
      </c>
      <c r="H59" s="13">
        <f t="shared" si="10"/>
        <v>105.6317689530686</v>
      </c>
      <c r="I59" s="12">
        <f t="shared" si="14"/>
        <v>14.63</v>
      </c>
      <c r="J59" s="12">
        <v>16.09</v>
      </c>
      <c r="K59" s="13">
        <f t="shared" si="15"/>
        <v>100</v>
      </c>
      <c r="L59" s="13">
        <f t="shared" si="13"/>
        <v>109.97949419002049</v>
      </c>
      <c r="M59" s="107"/>
    </row>
    <row r="60" spans="1:13" s="3" customFormat="1" ht="39" customHeight="1">
      <c r="A60" s="37">
        <v>2</v>
      </c>
      <c r="B60" s="36" t="s">
        <v>153</v>
      </c>
      <c r="C60" s="36" t="s">
        <v>19</v>
      </c>
      <c r="D60" s="12">
        <v>15.9</v>
      </c>
      <c r="E60" s="12">
        <v>15.9</v>
      </c>
      <c r="F60" s="12" t="s">
        <v>27</v>
      </c>
      <c r="G60" s="13">
        <v>80.141129032258064</v>
      </c>
      <c r="H60" s="13">
        <f t="shared" si="10"/>
        <v>100</v>
      </c>
      <c r="I60" s="12">
        <f t="shared" si="14"/>
        <v>15.9</v>
      </c>
      <c r="J60" s="12">
        <v>16.09</v>
      </c>
      <c r="K60" s="13">
        <f>I60/E60*100</f>
        <v>100</v>
      </c>
      <c r="L60" s="13">
        <f>J60/I60*100</f>
        <v>101.19496855345911</v>
      </c>
      <c r="M60" s="105" t="s">
        <v>442</v>
      </c>
    </row>
    <row r="61" spans="1:13" s="3" customFormat="1" ht="15" customHeight="1">
      <c r="A61" s="105">
        <v>3</v>
      </c>
      <c r="B61" s="105" t="s">
        <v>263</v>
      </c>
      <c r="C61" s="36" t="s">
        <v>30</v>
      </c>
      <c r="D61" s="12">
        <v>22.77</v>
      </c>
      <c r="E61" s="12">
        <v>22.77</v>
      </c>
      <c r="F61" s="12" t="s">
        <v>27</v>
      </c>
      <c r="G61" s="13">
        <v>191.02348993288589</v>
      </c>
      <c r="H61" s="13">
        <f t="shared" si="10"/>
        <v>100</v>
      </c>
      <c r="I61" s="12">
        <v>11.44</v>
      </c>
      <c r="J61" s="12">
        <v>11.44</v>
      </c>
      <c r="K61" s="13">
        <f t="shared" ref="K61:K67" si="16">I61/E61*100</f>
        <v>50.24154589371981</v>
      </c>
      <c r="L61" s="13">
        <f t="shared" ref="L61:L67" si="17">J61/I61*100</f>
        <v>100</v>
      </c>
      <c r="M61" s="106"/>
    </row>
    <row r="62" spans="1:13" s="3" customFormat="1">
      <c r="A62" s="107"/>
      <c r="B62" s="107"/>
      <c r="C62" s="36" t="s">
        <v>99</v>
      </c>
      <c r="D62" s="12">
        <v>17.55</v>
      </c>
      <c r="E62" s="12">
        <v>17.55</v>
      </c>
      <c r="F62" s="12" t="s">
        <v>27</v>
      </c>
      <c r="G62" s="13">
        <v>79.627949183303087</v>
      </c>
      <c r="H62" s="13">
        <f t="shared" si="10"/>
        <v>100</v>
      </c>
      <c r="I62" s="12">
        <f t="shared" si="14"/>
        <v>17.55</v>
      </c>
      <c r="J62" s="12">
        <v>57.63</v>
      </c>
      <c r="K62" s="13">
        <f t="shared" si="16"/>
        <v>100</v>
      </c>
      <c r="L62" s="13">
        <f t="shared" si="17"/>
        <v>328.37606837606836</v>
      </c>
      <c r="M62" s="106"/>
    </row>
    <row r="63" spans="1:13" s="3" customFormat="1" ht="30">
      <c r="A63" s="105">
        <v>4</v>
      </c>
      <c r="B63" s="105" t="s">
        <v>262</v>
      </c>
      <c r="C63" s="36" t="s">
        <v>101</v>
      </c>
      <c r="D63" s="12">
        <v>30.76</v>
      </c>
      <c r="E63" s="12">
        <v>33.11</v>
      </c>
      <c r="F63" s="12" t="s">
        <v>27</v>
      </c>
      <c r="G63" s="13">
        <v>100</v>
      </c>
      <c r="H63" s="13">
        <f t="shared" si="10"/>
        <v>107.63979193758126</v>
      </c>
      <c r="I63" s="12">
        <v>20.23</v>
      </c>
      <c r="J63" s="12">
        <f>I63</f>
        <v>20.23</v>
      </c>
      <c r="K63" s="13">
        <f t="shared" si="16"/>
        <v>61.099365750528548</v>
      </c>
      <c r="L63" s="13">
        <f t="shared" si="17"/>
        <v>100</v>
      </c>
      <c r="M63" s="106"/>
    </row>
    <row r="64" spans="1:13" s="3" customFormat="1" ht="30">
      <c r="A64" s="107"/>
      <c r="B64" s="107"/>
      <c r="C64" s="36" t="s">
        <v>252</v>
      </c>
      <c r="D64" s="12">
        <v>19.05</v>
      </c>
      <c r="E64" s="12">
        <v>20.36</v>
      </c>
      <c r="F64" s="12" t="s">
        <v>27</v>
      </c>
      <c r="G64" s="13">
        <v>100</v>
      </c>
      <c r="H64" s="13">
        <f t="shared" si="10"/>
        <v>106.87664041994751</v>
      </c>
      <c r="I64" s="12">
        <f>I63</f>
        <v>20.23</v>
      </c>
      <c r="J64" s="12">
        <f>J63</f>
        <v>20.23</v>
      </c>
      <c r="K64" s="13">
        <f t="shared" si="16"/>
        <v>99.361493123772107</v>
      </c>
      <c r="L64" s="13">
        <f t="shared" si="17"/>
        <v>100</v>
      </c>
      <c r="M64" s="106"/>
    </row>
    <row r="65" spans="1:13" s="3" customFormat="1" ht="36.75" customHeight="1">
      <c r="A65" s="37">
        <v>5</v>
      </c>
      <c r="B65" s="37" t="s">
        <v>264</v>
      </c>
      <c r="C65" s="36" t="s">
        <v>19</v>
      </c>
      <c r="D65" s="12">
        <v>36.78</v>
      </c>
      <c r="E65" s="12">
        <v>43.4</v>
      </c>
      <c r="F65" s="12" t="s">
        <v>27</v>
      </c>
      <c r="G65" s="13">
        <v>100</v>
      </c>
      <c r="H65" s="13">
        <f t="shared" si="10"/>
        <v>117.99891245241977</v>
      </c>
      <c r="I65" s="12">
        <f t="shared" si="14"/>
        <v>43.4</v>
      </c>
      <c r="J65" s="12">
        <v>43.4</v>
      </c>
      <c r="K65" s="13">
        <f t="shared" si="16"/>
        <v>100</v>
      </c>
      <c r="L65" s="13">
        <f t="shared" si="17"/>
        <v>100</v>
      </c>
      <c r="M65" s="106"/>
    </row>
    <row r="66" spans="1:13" s="3" customFormat="1" ht="30">
      <c r="A66" s="36">
        <v>6</v>
      </c>
      <c r="B66" s="36" t="s">
        <v>250</v>
      </c>
      <c r="C66" s="36" t="s">
        <v>99</v>
      </c>
      <c r="D66" s="12">
        <v>2.63</v>
      </c>
      <c r="E66" s="12">
        <v>2.63</v>
      </c>
      <c r="F66" s="12" t="s">
        <v>27</v>
      </c>
      <c r="G66" s="13">
        <v>34.424083769633505</v>
      </c>
      <c r="H66" s="13">
        <f t="shared" si="10"/>
        <v>100</v>
      </c>
      <c r="I66" s="12">
        <f t="shared" si="14"/>
        <v>2.63</v>
      </c>
      <c r="J66" s="12">
        <v>5.78</v>
      </c>
      <c r="K66" s="13">
        <f t="shared" si="16"/>
        <v>100</v>
      </c>
      <c r="L66" s="13">
        <f t="shared" si="17"/>
        <v>219.77186311787077</v>
      </c>
      <c r="M66" s="106"/>
    </row>
    <row r="67" spans="1:13" s="3" customFormat="1">
      <c r="A67" s="36">
        <v>7</v>
      </c>
      <c r="B67" s="36" t="s">
        <v>251</v>
      </c>
      <c r="C67" s="36" t="s">
        <v>99</v>
      </c>
      <c r="D67" s="12">
        <v>2.78</v>
      </c>
      <c r="E67" s="12">
        <v>2.78</v>
      </c>
      <c r="F67" s="12" t="s">
        <v>27</v>
      </c>
      <c r="G67" s="13">
        <v>19.688385269121813</v>
      </c>
      <c r="H67" s="13">
        <f t="shared" si="10"/>
        <v>100</v>
      </c>
      <c r="I67" s="12">
        <f>E67</f>
        <v>2.78</v>
      </c>
      <c r="J67" s="12">
        <v>6.83</v>
      </c>
      <c r="K67" s="13">
        <f t="shared" si="16"/>
        <v>100</v>
      </c>
      <c r="L67" s="13">
        <f t="shared" si="17"/>
        <v>245.68345323741011</v>
      </c>
      <c r="M67" s="107"/>
    </row>
    <row r="68" spans="1:13" ht="15" customHeight="1">
      <c r="A68" s="109" t="s">
        <v>29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1"/>
    </row>
    <row r="69" spans="1:13" s="3" customFormat="1" ht="15" customHeight="1">
      <c r="A69" s="105">
        <v>1</v>
      </c>
      <c r="B69" s="105" t="s">
        <v>323</v>
      </c>
      <c r="C69" s="31" t="s">
        <v>49</v>
      </c>
      <c r="D69" s="12">
        <v>36.65</v>
      </c>
      <c r="E69" s="12">
        <v>36.65</v>
      </c>
      <c r="F69" s="12" t="s">
        <v>27</v>
      </c>
      <c r="G69" s="13">
        <v>97.603195739014652</v>
      </c>
      <c r="H69" s="13">
        <f>E69/D69*100</f>
        <v>100</v>
      </c>
      <c r="I69" s="12">
        <v>36</v>
      </c>
      <c r="J69" s="12">
        <v>36</v>
      </c>
      <c r="K69" s="13">
        <f t="shared" ref="K69:K81" si="18">I69/E69*100</f>
        <v>98.226466575716245</v>
      </c>
      <c r="L69" s="13">
        <f t="shared" ref="L69:L81" si="19">J69/I69*100</f>
        <v>100</v>
      </c>
      <c r="M69" s="105" t="s">
        <v>421</v>
      </c>
    </row>
    <row r="70" spans="1:13" s="3" customFormat="1" ht="30">
      <c r="A70" s="106"/>
      <c r="B70" s="106"/>
      <c r="C70" s="31" t="s">
        <v>356</v>
      </c>
      <c r="D70" s="12">
        <v>33.590000000000003</v>
      </c>
      <c r="E70" s="12">
        <v>35.47</v>
      </c>
      <c r="F70" s="12" t="s">
        <v>27</v>
      </c>
      <c r="G70" s="13">
        <v>100</v>
      </c>
      <c r="H70" s="13">
        <f t="shared" ref="H70:H81" si="20">E70/D70*100</f>
        <v>105.59690384042868</v>
      </c>
      <c r="I70" s="12">
        <v>35.47</v>
      </c>
      <c r="J70" s="12">
        <v>37.387487999999998</v>
      </c>
      <c r="K70" s="13">
        <f t="shared" si="18"/>
        <v>100</v>
      </c>
      <c r="L70" s="13">
        <f t="shared" si="19"/>
        <v>105.40594305046518</v>
      </c>
      <c r="M70" s="106"/>
    </row>
    <row r="71" spans="1:13" s="3" customFormat="1">
      <c r="A71" s="106"/>
      <c r="B71" s="106"/>
      <c r="C71" s="31" t="s">
        <v>19</v>
      </c>
      <c r="D71" s="12">
        <v>31.16</v>
      </c>
      <c r="E71" s="12">
        <v>31.16</v>
      </c>
      <c r="F71" s="12" t="s">
        <v>27</v>
      </c>
      <c r="G71" s="13">
        <v>79.327902240325869</v>
      </c>
      <c r="H71" s="13">
        <f t="shared" si="20"/>
        <v>100</v>
      </c>
      <c r="I71" s="12">
        <v>31.16</v>
      </c>
      <c r="J71" s="12">
        <v>33.39</v>
      </c>
      <c r="K71" s="13">
        <f t="shared" si="18"/>
        <v>100</v>
      </c>
      <c r="L71" s="13">
        <f t="shared" si="19"/>
        <v>107.15661103979461</v>
      </c>
      <c r="M71" s="106"/>
    </row>
    <row r="72" spans="1:13" s="3" customFormat="1" ht="30">
      <c r="A72" s="107"/>
      <c r="B72" s="107"/>
      <c r="C72" s="31" t="s">
        <v>357</v>
      </c>
      <c r="D72" s="12">
        <v>27.58</v>
      </c>
      <c r="E72" s="12">
        <v>29.12</v>
      </c>
      <c r="F72" s="12" t="s">
        <v>27</v>
      </c>
      <c r="G72" s="13">
        <v>100</v>
      </c>
      <c r="H72" s="13">
        <f t="shared" si="20"/>
        <v>105.58375634517768</v>
      </c>
      <c r="I72" s="12">
        <v>29.12</v>
      </c>
      <c r="J72" s="12">
        <v>30.7</v>
      </c>
      <c r="K72" s="13">
        <f t="shared" si="18"/>
        <v>100</v>
      </c>
      <c r="L72" s="13">
        <f t="shared" si="19"/>
        <v>105.42582417582418</v>
      </c>
      <c r="M72" s="106"/>
    </row>
    <row r="73" spans="1:13" s="3" customFormat="1" ht="30">
      <c r="A73" s="11">
        <v>2</v>
      </c>
      <c r="B73" s="11" t="s">
        <v>322</v>
      </c>
      <c r="C73" s="31" t="str">
        <f>C69</f>
        <v xml:space="preserve">тариф на питьевую воду                         </v>
      </c>
      <c r="D73" s="12">
        <v>12.62</v>
      </c>
      <c r="E73" s="12">
        <v>14.3</v>
      </c>
      <c r="F73" s="12" t="s">
        <v>27</v>
      </c>
      <c r="G73" s="13">
        <v>100</v>
      </c>
      <c r="H73" s="13">
        <f t="shared" si="20"/>
        <v>113.31220285261492</v>
      </c>
      <c r="I73" s="12">
        <v>13.3</v>
      </c>
      <c r="J73" s="12">
        <v>13.3</v>
      </c>
      <c r="K73" s="13">
        <f t="shared" si="18"/>
        <v>93.006993006993014</v>
      </c>
      <c r="L73" s="13">
        <f t="shared" si="19"/>
        <v>100</v>
      </c>
      <c r="M73" s="106"/>
    </row>
    <row r="74" spans="1:13" s="3" customFormat="1" ht="15" customHeight="1">
      <c r="A74" s="105">
        <v>3</v>
      </c>
      <c r="B74" s="105" t="s">
        <v>321</v>
      </c>
      <c r="C74" s="31" t="s">
        <v>30</v>
      </c>
      <c r="D74" s="12">
        <v>4.3099999999999996</v>
      </c>
      <c r="E74" s="12">
        <v>4.3099999999999996</v>
      </c>
      <c r="F74" s="12" t="s">
        <v>27</v>
      </c>
      <c r="G74" s="13">
        <v>87.246963562753024</v>
      </c>
      <c r="H74" s="13">
        <f t="shared" si="20"/>
        <v>100</v>
      </c>
      <c r="I74" s="12">
        <v>3.38</v>
      </c>
      <c r="J74" s="12">
        <v>3.38</v>
      </c>
      <c r="K74" s="13">
        <f t="shared" si="18"/>
        <v>78.422273781902547</v>
      </c>
      <c r="L74" s="13">
        <f t="shared" si="19"/>
        <v>100</v>
      </c>
      <c r="M74" s="106"/>
    </row>
    <row r="75" spans="1:13" s="3" customFormat="1" ht="30">
      <c r="A75" s="107"/>
      <c r="B75" s="107"/>
      <c r="C75" s="31" t="s">
        <v>31</v>
      </c>
      <c r="D75" s="12">
        <v>1.9</v>
      </c>
      <c r="E75" s="12">
        <v>1.9</v>
      </c>
      <c r="F75" s="12" t="s">
        <v>27</v>
      </c>
      <c r="G75" s="13">
        <v>69.343065693430646</v>
      </c>
      <c r="H75" s="13">
        <f t="shared" si="20"/>
        <v>100</v>
      </c>
      <c r="I75" s="12">
        <v>1.84</v>
      </c>
      <c r="J75" s="12">
        <v>1.84</v>
      </c>
      <c r="K75" s="13">
        <f t="shared" si="18"/>
        <v>96.842105263157904</v>
      </c>
      <c r="L75" s="13">
        <f t="shared" si="19"/>
        <v>100</v>
      </c>
      <c r="M75" s="106"/>
    </row>
    <row r="76" spans="1:13" s="3" customFormat="1" ht="15" customHeight="1">
      <c r="A76" s="105">
        <v>4</v>
      </c>
      <c r="B76" s="105" t="s">
        <v>319</v>
      </c>
      <c r="C76" s="31" t="s">
        <v>18</v>
      </c>
      <c r="D76" s="12">
        <v>90.45</v>
      </c>
      <c r="E76" s="12">
        <v>90.45</v>
      </c>
      <c r="F76" s="12" t="s">
        <v>27</v>
      </c>
      <c r="G76" s="13">
        <v>76.821810769492103</v>
      </c>
      <c r="H76" s="13">
        <f t="shared" si="20"/>
        <v>100</v>
      </c>
      <c r="I76" s="12">
        <v>83.37</v>
      </c>
      <c r="J76" s="12">
        <v>83.37</v>
      </c>
      <c r="K76" s="13">
        <f t="shared" si="18"/>
        <v>92.17247097844114</v>
      </c>
      <c r="L76" s="13">
        <f t="shared" si="19"/>
        <v>100</v>
      </c>
      <c r="M76" s="106"/>
    </row>
    <row r="77" spans="1:13" s="3" customFormat="1">
      <c r="A77" s="107"/>
      <c r="B77" s="107"/>
      <c r="C77" s="31" t="s">
        <v>19</v>
      </c>
      <c r="D77" s="12">
        <v>35.81</v>
      </c>
      <c r="E77" s="12">
        <v>35.81</v>
      </c>
      <c r="F77" s="12" t="s">
        <v>27</v>
      </c>
      <c r="G77" s="13">
        <v>78.824565265243237</v>
      </c>
      <c r="H77" s="13">
        <f t="shared" si="20"/>
        <v>100</v>
      </c>
      <c r="I77" s="12">
        <v>30.16</v>
      </c>
      <c r="J77" s="12">
        <v>30.16</v>
      </c>
      <c r="K77" s="13">
        <f t="shared" si="18"/>
        <v>84.222284278134595</v>
      </c>
      <c r="L77" s="13">
        <f t="shared" si="19"/>
        <v>100</v>
      </c>
      <c r="M77" s="106"/>
    </row>
    <row r="78" spans="1:13" s="3" customFormat="1" ht="15" customHeight="1">
      <c r="A78" s="105">
        <v>5</v>
      </c>
      <c r="B78" s="105" t="s">
        <v>320</v>
      </c>
      <c r="C78" s="31" t="s">
        <v>18</v>
      </c>
      <c r="D78" s="12">
        <v>37.130000000000003</v>
      </c>
      <c r="E78" s="12">
        <v>37.130000000000003</v>
      </c>
      <c r="F78" s="12" t="s">
        <v>27</v>
      </c>
      <c r="G78" s="13">
        <v>95.083226632522425</v>
      </c>
      <c r="H78" s="13">
        <f t="shared" si="20"/>
        <v>100</v>
      </c>
      <c r="I78" s="12">
        <v>35.6</v>
      </c>
      <c r="J78" s="12">
        <v>35.6</v>
      </c>
      <c r="K78" s="13">
        <f t="shared" si="18"/>
        <v>95.87934284944788</v>
      </c>
      <c r="L78" s="13">
        <f t="shared" si="19"/>
        <v>100</v>
      </c>
      <c r="M78" s="106"/>
    </row>
    <row r="79" spans="1:13" s="3" customFormat="1" ht="30">
      <c r="A79" s="106"/>
      <c r="B79" s="106"/>
      <c r="C79" s="31" t="s">
        <v>356</v>
      </c>
      <c r="D79" s="12">
        <v>33.588688559999994</v>
      </c>
      <c r="E79" s="12">
        <v>35.471999999999994</v>
      </c>
      <c r="F79" s="12" t="s">
        <v>27</v>
      </c>
      <c r="G79" s="13">
        <v>99.996095742780568</v>
      </c>
      <c r="H79" s="13">
        <f t="shared" si="20"/>
        <v>105.60698116163665</v>
      </c>
      <c r="I79" s="12">
        <v>35.47</v>
      </c>
      <c r="J79" s="12">
        <v>37.39</v>
      </c>
      <c r="K79" s="13">
        <f t="shared" si="18"/>
        <v>99.994361750112787</v>
      </c>
      <c r="L79" s="13">
        <f t="shared" si="19"/>
        <v>105.41302509162674</v>
      </c>
      <c r="M79" s="106"/>
    </row>
    <row r="80" spans="1:13" s="3" customFormat="1">
      <c r="A80" s="106"/>
      <c r="B80" s="106"/>
      <c r="C80" s="31" t="s">
        <v>19</v>
      </c>
      <c r="D80" s="12">
        <v>30.41</v>
      </c>
      <c r="E80" s="12">
        <v>30.41</v>
      </c>
      <c r="F80" s="12" t="s">
        <v>27</v>
      </c>
      <c r="G80" s="13">
        <v>95.839899149070291</v>
      </c>
      <c r="H80" s="13">
        <f t="shared" si="20"/>
        <v>100</v>
      </c>
      <c r="I80" s="12">
        <v>28.87</v>
      </c>
      <c r="J80" s="12">
        <v>28.87</v>
      </c>
      <c r="K80" s="13">
        <f t="shared" si="18"/>
        <v>94.935876356461691</v>
      </c>
      <c r="L80" s="13">
        <f t="shared" si="19"/>
        <v>100</v>
      </c>
      <c r="M80" s="106"/>
    </row>
    <row r="81" spans="1:13" s="3" customFormat="1" ht="30">
      <c r="A81" s="107"/>
      <c r="B81" s="107"/>
      <c r="C81" s="31" t="s">
        <v>357</v>
      </c>
      <c r="D81" s="12">
        <v>27.579819539999995</v>
      </c>
      <c r="E81" s="12">
        <v>29.123999999999999</v>
      </c>
      <c r="F81" s="12" t="s">
        <v>27</v>
      </c>
      <c r="G81" s="13">
        <v>99.999345685279167</v>
      </c>
      <c r="H81" s="13">
        <f t="shared" si="20"/>
        <v>105.59895055789043</v>
      </c>
      <c r="I81" s="12">
        <v>29.123999999999999</v>
      </c>
      <c r="J81" s="12">
        <v>30.7</v>
      </c>
      <c r="K81" s="13">
        <f t="shared" si="18"/>
        <v>100</v>
      </c>
      <c r="L81" s="13">
        <f t="shared" si="19"/>
        <v>105.41134459552259</v>
      </c>
      <c r="M81" s="107"/>
    </row>
    <row r="82" spans="1:13" s="3" customFormat="1" ht="45">
      <c r="A82" s="11">
        <v>6</v>
      </c>
      <c r="B82" s="11" t="s">
        <v>382</v>
      </c>
      <c r="C82" s="31" t="str">
        <f>C78</f>
        <v>тариф на питьевую воду</v>
      </c>
      <c r="D82" s="12">
        <v>27.74</v>
      </c>
      <c r="E82" s="12">
        <v>27.74</v>
      </c>
      <c r="F82" s="12" t="s">
        <v>27</v>
      </c>
      <c r="G82" s="13" t="s">
        <v>27</v>
      </c>
      <c r="H82" s="13">
        <f t="shared" ref="H82" si="21">E82/D82*100</f>
        <v>100</v>
      </c>
      <c r="I82" s="12" t="s">
        <v>27</v>
      </c>
      <c r="J82" s="12" t="s">
        <v>27</v>
      </c>
      <c r="K82" s="12" t="s">
        <v>27</v>
      </c>
      <c r="L82" s="12" t="s">
        <v>27</v>
      </c>
      <c r="M82" s="32" t="s">
        <v>568</v>
      </c>
    </row>
    <row r="83" spans="1:13" ht="15" customHeight="1">
      <c r="A83" s="109" t="s">
        <v>34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1"/>
    </row>
    <row r="84" spans="1:13" ht="30" customHeight="1">
      <c r="A84" s="105">
        <v>1</v>
      </c>
      <c r="B84" s="105" t="s">
        <v>164</v>
      </c>
      <c r="C84" s="11" t="s">
        <v>236</v>
      </c>
      <c r="D84" s="12">
        <v>24.57</v>
      </c>
      <c r="E84" s="12">
        <v>24.57</v>
      </c>
      <c r="F84" s="12" t="s">
        <v>27</v>
      </c>
      <c r="G84" s="13">
        <v>96.580188679245282</v>
      </c>
      <c r="H84" s="13">
        <f>E84/D84*100</f>
        <v>100</v>
      </c>
      <c r="I84" s="12">
        <v>24.57</v>
      </c>
      <c r="J84" s="12">
        <v>25.55</v>
      </c>
      <c r="K84" s="13">
        <f t="shared" ref="K84:K100" si="22">I84/E84*100</f>
        <v>100</v>
      </c>
      <c r="L84" s="13">
        <f t="shared" ref="L84:L100" si="23">J84/I84*100</f>
        <v>103.98860398860398</v>
      </c>
      <c r="M84" s="105" t="s">
        <v>422</v>
      </c>
    </row>
    <row r="85" spans="1:13" ht="45">
      <c r="A85" s="106"/>
      <c r="B85" s="106"/>
      <c r="C85" s="11" t="s">
        <v>237</v>
      </c>
      <c r="D85" s="12">
        <v>28.06</v>
      </c>
      <c r="E85" s="12">
        <v>29.48</v>
      </c>
      <c r="F85" s="12" t="s">
        <v>27</v>
      </c>
      <c r="G85" s="13">
        <v>100</v>
      </c>
      <c r="H85" s="13">
        <f t="shared" ref="H85:H98" si="24">E85/D85*100</f>
        <v>105.06058446186744</v>
      </c>
      <c r="I85" s="12">
        <v>29.48</v>
      </c>
      <c r="J85" s="12">
        <v>30.66</v>
      </c>
      <c r="K85" s="13">
        <f t="shared" si="22"/>
        <v>100</v>
      </c>
      <c r="L85" s="13">
        <f t="shared" si="23"/>
        <v>104.00271370420624</v>
      </c>
      <c r="M85" s="106"/>
    </row>
    <row r="86" spans="1:13" ht="45">
      <c r="A86" s="106"/>
      <c r="B86" s="106"/>
      <c r="C86" s="11" t="s">
        <v>161</v>
      </c>
      <c r="D86" s="12">
        <v>16.25</v>
      </c>
      <c r="E86" s="12">
        <v>16.25</v>
      </c>
      <c r="F86" s="12" t="s">
        <v>27</v>
      </c>
      <c r="G86" s="13">
        <v>95.140515222482449</v>
      </c>
      <c r="H86" s="13">
        <f t="shared" si="24"/>
        <v>100</v>
      </c>
      <c r="I86" s="12">
        <v>16.25</v>
      </c>
      <c r="J86" s="12">
        <v>17.649999999999999</v>
      </c>
      <c r="K86" s="13">
        <f t="shared" si="22"/>
        <v>100</v>
      </c>
      <c r="L86" s="13">
        <f t="shared" si="23"/>
        <v>108.6153846153846</v>
      </c>
      <c r="M86" s="106"/>
    </row>
    <row r="87" spans="1:13" ht="60">
      <c r="A87" s="106"/>
      <c r="B87" s="106"/>
      <c r="C87" s="22" t="s">
        <v>211</v>
      </c>
      <c r="D87" s="12">
        <v>15.43</v>
      </c>
      <c r="E87" s="12">
        <v>16.3</v>
      </c>
      <c r="F87" s="12" t="s">
        <v>27</v>
      </c>
      <c r="G87" s="13">
        <v>100</v>
      </c>
      <c r="H87" s="13">
        <f t="shared" si="24"/>
        <v>105.63836681788723</v>
      </c>
      <c r="I87" s="12">
        <v>16.3</v>
      </c>
      <c r="J87" s="12">
        <v>17.170000000000002</v>
      </c>
      <c r="K87" s="13">
        <f t="shared" si="22"/>
        <v>100</v>
      </c>
      <c r="L87" s="13">
        <f t="shared" si="23"/>
        <v>105.33742331288344</v>
      </c>
      <c r="M87" s="107"/>
    </row>
    <row r="88" spans="1:13" ht="30" customHeight="1">
      <c r="A88" s="10"/>
      <c r="B88" s="23"/>
      <c r="C88" s="11" t="s">
        <v>160</v>
      </c>
      <c r="D88" s="12">
        <v>16.106147205313402</v>
      </c>
      <c r="E88" s="12">
        <v>17.007730401366413</v>
      </c>
      <c r="F88" s="12" t="s">
        <v>27</v>
      </c>
      <c r="G88" s="13">
        <v>99.976084452597163</v>
      </c>
      <c r="H88" s="13">
        <f>E88/D88*100</f>
        <v>105.59775832519138</v>
      </c>
      <c r="I88" s="12">
        <v>17.007730401366413</v>
      </c>
      <c r="J88" s="12">
        <v>18.11</v>
      </c>
      <c r="K88" s="13">
        <f>I88/E88*100</f>
        <v>100</v>
      </c>
      <c r="L88" s="13">
        <f>J88/I88*100</f>
        <v>106.48099171741944</v>
      </c>
      <c r="M88" s="105" t="s">
        <v>423</v>
      </c>
    </row>
    <row r="89" spans="1:13" ht="45">
      <c r="A89" s="10"/>
      <c r="B89" s="23"/>
      <c r="C89" s="11" t="s">
        <v>238</v>
      </c>
      <c r="D89" s="12">
        <v>19.329659999999997</v>
      </c>
      <c r="E89" s="12">
        <v>20.409276481639694</v>
      </c>
      <c r="F89" s="12" t="s">
        <v>27</v>
      </c>
      <c r="G89" s="13">
        <v>99.998241076047591</v>
      </c>
      <c r="H89" s="13">
        <f>E89/D89*100</f>
        <v>105.58528438492812</v>
      </c>
      <c r="I89" s="12">
        <v>20.409276481639694</v>
      </c>
      <c r="J89" s="12">
        <v>21.52</v>
      </c>
      <c r="K89" s="13">
        <f>I89/E89*100</f>
        <v>100</v>
      </c>
      <c r="L89" s="13">
        <f>J89/I89*100</f>
        <v>105.44224837837596</v>
      </c>
      <c r="M89" s="107"/>
    </row>
    <row r="90" spans="1:13" s="3" customFormat="1" ht="30" customHeight="1">
      <c r="A90" s="105">
        <v>2</v>
      </c>
      <c r="B90" s="105" t="s">
        <v>614</v>
      </c>
      <c r="C90" s="98" t="s">
        <v>210</v>
      </c>
      <c r="D90" s="12">
        <v>16.108090442194587</v>
      </c>
      <c r="E90" s="12">
        <v>16.108090442194587</v>
      </c>
      <c r="F90" s="12" t="s">
        <v>27</v>
      </c>
      <c r="G90" s="13">
        <v>90.190875936139918</v>
      </c>
      <c r="H90" s="13">
        <f t="shared" ref="H90:H91" si="25">E90/D90*100</f>
        <v>100</v>
      </c>
      <c r="I90" s="12">
        <v>14.16</v>
      </c>
      <c r="J90" s="12">
        <v>14.16</v>
      </c>
      <c r="K90" s="13">
        <f t="shared" ref="K90:K91" si="26">I90/E90*100</f>
        <v>87.906136675942463</v>
      </c>
      <c r="L90" s="13">
        <f t="shared" ref="L90:L95" si="27">J90/I90*100</f>
        <v>100</v>
      </c>
      <c r="M90" s="105" t="s">
        <v>424</v>
      </c>
    </row>
    <row r="91" spans="1:13" s="3" customFormat="1" ht="45">
      <c r="A91" s="106"/>
      <c r="B91" s="106"/>
      <c r="C91" s="98" t="s">
        <v>212</v>
      </c>
      <c r="D91" s="12">
        <v>12.576000000000001</v>
      </c>
      <c r="E91" s="12">
        <v>13.280256000000001</v>
      </c>
      <c r="F91" s="12" t="s">
        <v>27</v>
      </c>
      <c r="G91" s="13">
        <v>101.66531932093777</v>
      </c>
      <c r="H91" s="13">
        <f t="shared" si="25"/>
        <v>105.60000000000001</v>
      </c>
      <c r="I91" s="12">
        <v>13.280256000000001</v>
      </c>
      <c r="J91" s="12">
        <v>13.99</v>
      </c>
      <c r="K91" s="13">
        <f t="shared" si="26"/>
        <v>100</v>
      </c>
      <c r="L91" s="13">
        <f t="shared" si="27"/>
        <v>105.34435480761817</v>
      </c>
      <c r="M91" s="106"/>
    </row>
    <row r="92" spans="1:13" s="3" customFormat="1" ht="30">
      <c r="A92" s="106"/>
      <c r="B92" s="107"/>
      <c r="C92" s="98" t="s">
        <v>31</v>
      </c>
      <c r="D92" s="12">
        <v>6.71</v>
      </c>
      <c r="E92" s="12">
        <v>6.71</v>
      </c>
      <c r="F92" s="12" t="s">
        <v>27</v>
      </c>
      <c r="G92" s="13" t="s">
        <v>27</v>
      </c>
      <c r="H92" s="13">
        <v>100</v>
      </c>
      <c r="I92" s="12">
        <v>6.6</v>
      </c>
      <c r="J92" s="12">
        <v>6.6</v>
      </c>
      <c r="K92" s="13">
        <f>I92/E92*100</f>
        <v>98.360655737704917</v>
      </c>
      <c r="L92" s="13">
        <f t="shared" si="27"/>
        <v>100</v>
      </c>
      <c r="M92" s="107"/>
    </row>
    <row r="93" spans="1:13" s="3" customFormat="1" ht="45">
      <c r="A93" s="106"/>
      <c r="B93" s="105" t="s">
        <v>615</v>
      </c>
      <c r="C93" s="100" t="s">
        <v>616</v>
      </c>
      <c r="D93" s="12" t="s">
        <v>27</v>
      </c>
      <c r="E93" s="12" t="s">
        <v>27</v>
      </c>
      <c r="F93" s="12" t="s">
        <v>27</v>
      </c>
      <c r="G93" s="13" t="s">
        <v>27</v>
      </c>
      <c r="H93" s="13" t="s">
        <v>27</v>
      </c>
      <c r="I93" s="12">
        <v>16.170000000000002</v>
      </c>
      <c r="J93" s="12">
        <v>16.170000000000002</v>
      </c>
      <c r="K93" s="13">
        <f>I93/E90*100</f>
        <v>100.38433828036652</v>
      </c>
      <c r="L93" s="13">
        <f t="shared" si="27"/>
        <v>100</v>
      </c>
      <c r="M93" s="105" t="s">
        <v>617</v>
      </c>
    </row>
    <row r="94" spans="1:13" s="3" customFormat="1" ht="45">
      <c r="A94" s="106"/>
      <c r="B94" s="106"/>
      <c r="C94" s="100" t="s">
        <v>618</v>
      </c>
      <c r="D94" s="12" t="s">
        <v>27</v>
      </c>
      <c r="E94" s="12" t="s">
        <v>27</v>
      </c>
      <c r="F94" s="12" t="s">
        <v>27</v>
      </c>
      <c r="G94" s="13" t="s">
        <v>27</v>
      </c>
      <c r="H94" s="13" t="s">
        <v>27</v>
      </c>
      <c r="I94" s="12">
        <v>13.28</v>
      </c>
      <c r="J94" s="12">
        <v>13.99</v>
      </c>
      <c r="K94" s="13">
        <f>I94/E91*100</f>
        <v>99.998072326316588</v>
      </c>
      <c r="L94" s="13">
        <f t="shared" si="27"/>
        <v>105.34638554216869</v>
      </c>
      <c r="M94" s="106"/>
    </row>
    <row r="95" spans="1:13" s="3" customFormat="1" ht="30">
      <c r="A95" s="107"/>
      <c r="B95" s="107"/>
      <c r="C95" s="100" t="s">
        <v>31</v>
      </c>
      <c r="D95" s="12" t="s">
        <v>27</v>
      </c>
      <c r="E95" s="12" t="s">
        <v>27</v>
      </c>
      <c r="F95" s="12" t="s">
        <v>27</v>
      </c>
      <c r="G95" s="13" t="s">
        <v>27</v>
      </c>
      <c r="H95" s="13" t="s">
        <v>27</v>
      </c>
      <c r="I95" s="12">
        <v>7.35</v>
      </c>
      <c r="J95" s="12">
        <v>7.35</v>
      </c>
      <c r="K95" s="13">
        <f>I95/E92*100</f>
        <v>109.53800298062592</v>
      </c>
      <c r="L95" s="13">
        <f t="shared" si="27"/>
        <v>100</v>
      </c>
      <c r="M95" s="107"/>
    </row>
    <row r="96" spans="1:13" ht="43.5" customHeight="1">
      <c r="A96" s="21">
        <f>A90+1</f>
        <v>3</v>
      </c>
      <c r="B96" s="11" t="s">
        <v>570</v>
      </c>
      <c r="C96" s="11" t="s">
        <v>19</v>
      </c>
      <c r="D96" s="12">
        <v>8.94</v>
      </c>
      <c r="E96" s="12">
        <v>9.68</v>
      </c>
      <c r="F96" s="12" t="s">
        <v>27</v>
      </c>
      <c r="G96" s="13">
        <v>100</v>
      </c>
      <c r="H96" s="13">
        <f t="shared" si="24"/>
        <v>108.27740492170021</v>
      </c>
      <c r="I96" s="12">
        <v>9.68</v>
      </c>
      <c r="J96" s="12">
        <v>9.68</v>
      </c>
      <c r="K96" s="13">
        <f t="shared" si="22"/>
        <v>100</v>
      </c>
      <c r="L96" s="13">
        <f t="shared" si="23"/>
        <v>100</v>
      </c>
      <c r="M96" s="87" t="s">
        <v>569</v>
      </c>
    </row>
    <row r="97" spans="1:13" ht="45" customHeight="1">
      <c r="A97" s="11">
        <f t="shared" ref="A97:A98" si="28">A96+1</f>
        <v>4</v>
      </c>
      <c r="B97" s="11" t="s">
        <v>159</v>
      </c>
      <c r="C97" s="11" t="s">
        <v>28</v>
      </c>
      <c r="D97" s="12">
        <v>7.91</v>
      </c>
      <c r="E97" s="12">
        <v>9.36</v>
      </c>
      <c r="F97" s="12" t="s">
        <v>27</v>
      </c>
      <c r="G97" s="13">
        <v>100</v>
      </c>
      <c r="H97" s="13">
        <f t="shared" si="24"/>
        <v>118.33122629582806</v>
      </c>
      <c r="I97" s="12">
        <v>8.52</v>
      </c>
      <c r="J97" s="12">
        <v>8.52</v>
      </c>
      <c r="K97" s="13">
        <f t="shared" si="22"/>
        <v>91.025641025641022</v>
      </c>
      <c r="L97" s="13">
        <f t="shared" si="23"/>
        <v>100</v>
      </c>
      <c r="M97" s="117" t="s">
        <v>422</v>
      </c>
    </row>
    <row r="98" spans="1:13" ht="43.5" customHeight="1">
      <c r="A98" s="11">
        <f t="shared" si="28"/>
        <v>5</v>
      </c>
      <c r="B98" s="11" t="s">
        <v>360</v>
      </c>
      <c r="C98" s="11" t="s">
        <v>18</v>
      </c>
      <c r="D98" s="12">
        <v>31.49</v>
      </c>
      <c r="E98" s="12">
        <v>45.78</v>
      </c>
      <c r="F98" s="12" t="s">
        <v>27</v>
      </c>
      <c r="G98" s="13">
        <v>120.00762195121952</v>
      </c>
      <c r="H98" s="13">
        <f t="shared" si="24"/>
        <v>145.37948555096858</v>
      </c>
      <c r="I98" s="12">
        <v>45.78</v>
      </c>
      <c r="J98" s="12">
        <v>46.45</v>
      </c>
      <c r="K98" s="13">
        <f t="shared" si="22"/>
        <v>100</v>
      </c>
      <c r="L98" s="13">
        <f t="shared" si="23"/>
        <v>101.46352118829182</v>
      </c>
      <c r="M98" s="118"/>
    </row>
    <row r="99" spans="1:13" ht="15" customHeight="1">
      <c r="A99" s="105">
        <v>6</v>
      </c>
      <c r="B99" s="105" t="s">
        <v>241</v>
      </c>
      <c r="C99" s="47" t="s">
        <v>162</v>
      </c>
      <c r="D99" s="12">
        <v>71.489999999999995</v>
      </c>
      <c r="E99" s="12">
        <v>77.849999999999994</v>
      </c>
      <c r="F99" s="12" t="s">
        <v>27</v>
      </c>
      <c r="G99" s="13">
        <v>100</v>
      </c>
      <c r="H99" s="13">
        <f>E99/D99*100</f>
        <v>108.89634913973983</v>
      </c>
      <c r="I99" s="12">
        <v>77.849999999999994</v>
      </c>
      <c r="J99" s="12">
        <v>77.849999999999994</v>
      </c>
      <c r="K99" s="13">
        <f t="shared" si="22"/>
        <v>100</v>
      </c>
      <c r="L99" s="13">
        <f t="shared" si="23"/>
        <v>100</v>
      </c>
      <c r="M99" s="105" t="s">
        <v>441</v>
      </c>
    </row>
    <row r="100" spans="1:13" ht="53.25" customHeight="1">
      <c r="A100" s="107">
        <f t="shared" ref="A100" si="29">A99+1</f>
        <v>7</v>
      </c>
      <c r="B100" s="107"/>
      <c r="C100" s="47" t="s">
        <v>163</v>
      </c>
      <c r="D100" s="12">
        <v>76.34</v>
      </c>
      <c r="E100" s="12">
        <v>76.34</v>
      </c>
      <c r="F100" s="12" t="s">
        <v>27</v>
      </c>
      <c r="G100" s="13">
        <v>99.220171562256311</v>
      </c>
      <c r="H100" s="13">
        <f>E100/D100*100</f>
        <v>100</v>
      </c>
      <c r="I100" s="12">
        <v>76.34</v>
      </c>
      <c r="J100" s="12">
        <v>79.83</v>
      </c>
      <c r="K100" s="13">
        <f t="shared" si="22"/>
        <v>100</v>
      </c>
      <c r="L100" s="13">
        <f t="shared" si="23"/>
        <v>104.57165313073094</v>
      </c>
      <c r="M100" s="107"/>
    </row>
    <row r="101" spans="1:13" ht="15" customHeight="1">
      <c r="A101" s="109" t="s">
        <v>58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1"/>
    </row>
    <row r="102" spans="1:13" s="3" customFormat="1" ht="30" customHeight="1">
      <c r="A102" s="89">
        <v>1</v>
      </c>
      <c r="B102" s="93" t="s">
        <v>571</v>
      </c>
      <c r="C102" s="11" t="s">
        <v>31</v>
      </c>
      <c r="D102" s="12">
        <v>0.73</v>
      </c>
      <c r="E102" s="12">
        <v>0.73</v>
      </c>
      <c r="F102" s="12" t="s">
        <v>27</v>
      </c>
      <c r="G102" s="13">
        <v>11.755233494363928</v>
      </c>
      <c r="H102" s="13">
        <f t="shared" ref="H102:H106" si="30">E102/D102*100</f>
        <v>100</v>
      </c>
      <c r="I102" s="12">
        <v>0.56000000000000005</v>
      </c>
      <c r="J102" s="12">
        <v>0.56000000000000005</v>
      </c>
      <c r="K102" s="13">
        <f t="shared" ref="K102:K105" si="31">I102/E102*100</f>
        <v>76.712328767123296</v>
      </c>
      <c r="L102" s="13">
        <f t="shared" ref="L102:L105" si="32">J102/I102*100</f>
        <v>100</v>
      </c>
      <c r="M102" s="105" t="s">
        <v>426</v>
      </c>
    </row>
    <row r="103" spans="1:13" s="3" customFormat="1" ht="30">
      <c r="A103" s="11">
        <v>2</v>
      </c>
      <c r="B103" s="11" t="s">
        <v>572</v>
      </c>
      <c r="C103" s="11" t="s">
        <v>31</v>
      </c>
      <c r="D103" s="12">
        <v>3.14</v>
      </c>
      <c r="E103" s="12">
        <v>3.14</v>
      </c>
      <c r="F103" s="12" t="s">
        <v>27</v>
      </c>
      <c r="G103" s="13">
        <v>13.143574717455003</v>
      </c>
      <c r="H103" s="13">
        <f t="shared" si="30"/>
        <v>100</v>
      </c>
      <c r="I103" s="12">
        <v>2.09</v>
      </c>
      <c r="J103" s="12">
        <v>2.09</v>
      </c>
      <c r="K103" s="13">
        <f t="shared" si="31"/>
        <v>66.560509554140125</v>
      </c>
      <c r="L103" s="13">
        <f t="shared" si="32"/>
        <v>100</v>
      </c>
      <c r="M103" s="107"/>
    </row>
    <row r="104" spans="1:13" s="3" customFormat="1" ht="15" customHeight="1">
      <c r="A104" s="105">
        <v>3</v>
      </c>
      <c r="B104" s="105" t="s">
        <v>381</v>
      </c>
      <c r="C104" s="11" t="s">
        <v>18</v>
      </c>
      <c r="D104" s="12">
        <v>13.56</v>
      </c>
      <c r="E104" s="12">
        <v>14.32</v>
      </c>
      <c r="F104" s="12" t="s">
        <v>27</v>
      </c>
      <c r="G104" s="13">
        <v>100</v>
      </c>
      <c r="H104" s="13">
        <f t="shared" si="30"/>
        <v>105.6047197640118</v>
      </c>
      <c r="I104" s="12">
        <v>14.32</v>
      </c>
      <c r="J104" s="12">
        <v>15.09</v>
      </c>
      <c r="K104" s="13">
        <f t="shared" si="31"/>
        <v>100</v>
      </c>
      <c r="L104" s="13">
        <f t="shared" si="32"/>
        <v>105.37709497206704</v>
      </c>
      <c r="M104" s="105" t="s">
        <v>425</v>
      </c>
    </row>
    <row r="105" spans="1:13" s="3" customFormat="1">
      <c r="A105" s="106"/>
      <c r="B105" s="106"/>
      <c r="C105" s="11" t="s">
        <v>19</v>
      </c>
      <c r="D105" s="12">
        <v>20.81</v>
      </c>
      <c r="E105" s="12">
        <v>21.98</v>
      </c>
      <c r="F105" s="12" t="s">
        <v>27</v>
      </c>
      <c r="G105" s="13">
        <v>100</v>
      </c>
      <c r="H105" s="13">
        <f t="shared" si="30"/>
        <v>105.62229697260935</v>
      </c>
      <c r="I105" s="12">
        <v>21.98</v>
      </c>
      <c r="J105" s="12">
        <v>23.17</v>
      </c>
      <c r="K105" s="13">
        <f t="shared" si="31"/>
        <v>100</v>
      </c>
      <c r="L105" s="13">
        <f t="shared" si="32"/>
        <v>105.41401273885351</v>
      </c>
      <c r="M105" s="106"/>
    </row>
    <row r="106" spans="1:13" s="3" customFormat="1" ht="30">
      <c r="A106" s="107"/>
      <c r="B106" s="107"/>
      <c r="C106" s="11" t="s">
        <v>59</v>
      </c>
      <c r="D106" s="12">
        <v>14.11</v>
      </c>
      <c r="E106" s="12">
        <v>6.85</v>
      </c>
      <c r="F106" s="12" t="s">
        <v>27</v>
      </c>
      <c r="G106" s="13">
        <v>116.0361842105263</v>
      </c>
      <c r="H106" s="13">
        <f t="shared" si="30"/>
        <v>48.547129695251598</v>
      </c>
      <c r="I106" s="12">
        <f>E106</f>
        <v>6.85</v>
      </c>
      <c r="J106" s="12">
        <v>11.38</v>
      </c>
      <c r="K106" s="13">
        <f>I106/E106*100</f>
        <v>100</v>
      </c>
      <c r="L106" s="13">
        <f>J106/I106*100</f>
        <v>166.13138686131387</v>
      </c>
      <c r="M106" s="107"/>
    </row>
    <row r="107" spans="1:13" ht="15" customHeight="1">
      <c r="A107" s="109" t="s">
        <v>14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1"/>
    </row>
    <row r="108" spans="1:13" ht="28.5" customHeight="1">
      <c r="A108" s="105">
        <v>1</v>
      </c>
      <c r="B108" s="116" t="s">
        <v>558</v>
      </c>
      <c r="C108" s="72" t="s">
        <v>559</v>
      </c>
      <c r="D108" s="14">
        <v>43.59</v>
      </c>
      <c r="E108" s="14">
        <v>45.29</v>
      </c>
      <c r="F108" s="14" t="s">
        <v>27</v>
      </c>
      <c r="G108" s="16">
        <v>100</v>
      </c>
      <c r="H108" s="16">
        <f t="shared" ref="H108:H117" si="33">E108/D108*100</f>
        <v>103.89997705895846</v>
      </c>
      <c r="I108" s="14">
        <v>45.29</v>
      </c>
      <c r="J108" s="14">
        <v>45.86</v>
      </c>
      <c r="K108" s="16">
        <f>I108/E108*100</f>
        <v>100</v>
      </c>
      <c r="L108" s="16">
        <f>J108/I108*100</f>
        <v>101.25855597262088</v>
      </c>
      <c r="M108" s="108" t="s">
        <v>530</v>
      </c>
    </row>
    <row r="109" spans="1:13" ht="30">
      <c r="A109" s="106"/>
      <c r="B109" s="117"/>
      <c r="C109" s="72" t="s">
        <v>560</v>
      </c>
      <c r="D109" s="14">
        <v>42.89</v>
      </c>
      <c r="E109" s="14">
        <v>45.29</v>
      </c>
      <c r="F109" s="14" t="s">
        <v>27</v>
      </c>
      <c r="G109" s="16">
        <v>100</v>
      </c>
      <c r="H109" s="16">
        <f t="shared" si="33"/>
        <v>105.59570995570063</v>
      </c>
      <c r="I109" s="14">
        <v>45.29</v>
      </c>
      <c r="J109" s="14">
        <v>45.86</v>
      </c>
      <c r="K109" s="16">
        <f t="shared" ref="K109:K117" si="34">I109/E109*100</f>
        <v>100</v>
      </c>
      <c r="L109" s="16">
        <f t="shared" ref="L109:L117" si="35">J109/I109*100</f>
        <v>101.25855597262088</v>
      </c>
      <c r="M109" s="108"/>
    </row>
    <row r="110" spans="1:13" ht="30">
      <c r="A110" s="106"/>
      <c r="B110" s="117"/>
      <c r="C110" s="72" t="s">
        <v>562</v>
      </c>
      <c r="D110" s="14">
        <v>43.87</v>
      </c>
      <c r="E110" s="14">
        <v>45.64</v>
      </c>
      <c r="F110" s="14" t="s">
        <v>27</v>
      </c>
      <c r="G110" s="16">
        <v>100</v>
      </c>
      <c r="H110" s="16">
        <f t="shared" si="33"/>
        <v>104.03464782311376</v>
      </c>
      <c r="I110" s="14">
        <v>45.64</v>
      </c>
      <c r="J110" s="14">
        <v>47.56</v>
      </c>
      <c r="K110" s="16">
        <f t="shared" si="34"/>
        <v>100</v>
      </c>
      <c r="L110" s="16">
        <f t="shared" si="35"/>
        <v>104.2068361086766</v>
      </c>
      <c r="M110" s="108"/>
    </row>
    <row r="111" spans="1:13" ht="39" customHeight="1">
      <c r="A111" s="107"/>
      <c r="B111" s="118"/>
      <c r="C111" s="72" t="s">
        <v>561</v>
      </c>
      <c r="D111" s="14">
        <v>42.73</v>
      </c>
      <c r="E111" s="14">
        <v>45.12</v>
      </c>
      <c r="F111" s="14" t="s">
        <v>27</v>
      </c>
      <c r="G111" s="16">
        <v>100</v>
      </c>
      <c r="H111" s="78">
        <f t="shared" si="33"/>
        <v>105.59326000468054</v>
      </c>
      <c r="I111" s="64">
        <v>45.12</v>
      </c>
      <c r="J111" s="64">
        <v>47.56</v>
      </c>
      <c r="K111" s="78">
        <f t="shared" si="34"/>
        <v>100</v>
      </c>
      <c r="L111" s="16">
        <f t="shared" si="35"/>
        <v>105.40780141843973</v>
      </c>
      <c r="M111" s="108"/>
    </row>
    <row r="112" spans="1:13" ht="91.5" customHeight="1">
      <c r="A112" s="79">
        <v>2</v>
      </c>
      <c r="B112" s="79" t="s">
        <v>532</v>
      </c>
      <c r="C112" s="82" t="s">
        <v>531</v>
      </c>
      <c r="D112" s="14">
        <v>37.880000000000003</v>
      </c>
      <c r="E112" s="14">
        <v>40</v>
      </c>
      <c r="F112" s="14" t="s">
        <v>27</v>
      </c>
      <c r="G112" s="16">
        <v>100</v>
      </c>
      <c r="H112" s="16">
        <f>E112/D112*100</f>
        <v>105.59662090813093</v>
      </c>
      <c r="I112" s="14">
        <v>40</v>
      </c>
      <c r="J112" s="14">
        <v>42.16</v>
      </c>
      <c r="K112" s="16">
        <f t="shared" ref="K112" si="36">I112/E112*100</f>
        <v>100</v>
      </c>
      <c r="L112" s="16">
        <f t="shared" ref="L112" si="37">J112/I112*100</f>
        <v>105.39999999999998</v>
      </c>
      <c r="M112" s="105" t="s">
        <v>533</v>
      </c>
    </row>
    <row r="113" spans="1:13" ht="15" customHeight="1">
      <c r="A113" s="105">
        <v>3</v>
      </c>
      <c r="B113" s="105" t="s">
        <v>45</v>
      </c>
      <c r="C113" s="82" t="s">
        <v>18</v>
      </c>
      <c r="D113" s="14">
        <v>50.79</v>
      </c>
      <c r="E113" s="14">
        <v>53.46</v>
      </c>
      <c r="F113" s="14" t="s">
        <v>27</v>
      </c>
      <c r="G113" s="16">
        <v>100</v>
      </c>
      <c r="H113" s="16">
        <f t="shared" si="33"/>
        <v>105.25694034258713</v>
      </c>
      <c r="I113" s="14">
        <v>53.46</v>
      </c>
      <c r="J113" s="14">
        <v>77.91</v>
      </c>
      <c r="K113" s="16">
        <f t="shared" si="34"/>
        <v>100</v>
      </c>
      <c r="L113" s="16">
        <f t="shared" si="35"/>
        <v>145.73512906846241</v>
      </c>
      <c r="M113" s="106"/>
    </row>
    <row r="114" spans="1:13" ht="30">
      <c r="A114" s="107"/>
      <c r="B114" s="107"/>
      <c r="C114" s="82" t="s">
        <v>22</v>
      </c>
      <c r="D114" s="14">
        <v>49.48</v>
      </c>
      <c r="E114" s="14">
        <v>52.25</v>
      </c>
      <c r="F114" s="14" t="s">
        <v>27</v>
      </c>
      <c r="G114" s="16">
        <v>100</v>
      </c>
      <c r="H114" s="16">
        <f t="shared" si="33"/>
        <v>105.59822150363784</v>
      </c>
      <c r="I114" s="14">
        <v>52.25</v>
      </c>
      <c r="J114" s="14">
        <v>55.07</v>
      </c>
      <c r="K114" s="16">
        <f t="shared" si="34"/>
        <v>100</v>
      </c>
      <c r="L114" s="16">
        <f t="shared" si="35"/>
        <v>105.39712918660287</v>
      </c>
      <c r="M114" s="106"/>
    </row>
    <row r="115" spans="1:13" ht="30">
      <c r="A115" s="82">
        <v>4</v>
      </c>
      <c r="B115" s="82" t="s">
        <v>46</v>
      </c>
      <c r="C115" s="82" t="s">
        <v>18</v>
      </c>
      <c r="D115" s="14">
        <v>28.33</v>
      </c>
      <c r="E115" s="14">
        <v>29.91</v>
      </c>
      <c r="F115" s="14" t="s">
        <v>27</v>
      </c>
      <c r="G115" s="16">
        <v>100</v>
      </c>
      <c r="H115" s="16">
        <f t="shared" si="33"/>
        <v>105.57712672079069</v>
      </c>
      <c r="I115" s="14">
        <v>29.91</v>
      </c>
      <c r="J115" s="14">
        <v>31.53</v>
      </c>
      <c r="K115" s="16">
        <f t="shared" si="34"/>
        <v>100</v>
      </c>
      <c r="L115" s="16">
        <f t="shared" si="35"/>
        <v>105.41624874623872</v>
      </c>
      <c r="M115" s="106"/>
    </row>
    <row r="116" spans="1:13" ht="15" customHeight="1">
      <c r="A116" s="105">
        <v>5</v>
      </c>
      <c r="B116" s="105" t="s">
        <v>47</v>
      </c>
      <c r="C116" s="82" t="s">
        <v>18</v>
      </c>
      <c r="D116" s="14">
        <v>53.25</v>
      </c>
      <c r="E116" s="14">
        <v>53.28</v>
      </c>
      <c r="F116" s="14" t="s">
        <v>27</v>
      </c>
      <c r="G116" s="16">
        <v>100</v>
      </c>
      <c r="H116" s="16">
        <f t="shared" si="33"/>
        <v>100.05633802816902</v>
      </c>
      <c r="I116" s="14">
        <v>53.28</v>
      </c>
      <c r="J116" s="14">
        <v>58.16</v>
      </c>
      <c r="K116" s="16">
        <f t="shared" si="34"/>
        <v>100</v>
      </c>
      <c r="L116" s="16">
        <f t="shared" si="35"/>
        <v>109.15915915915915</v>
      </c>
      <c r="M116" s="106"/>
    </row>
    <row r="117" spans="1:13" ht="30">
      <c r="A117" s="107"/>
      <c r="B117" s="107"/>
      <c r="C117" s="82" t="s">
        <v>22</v>
      </c>
      <c r="D117" s="14">
        <v>43.94</v>
      </c>
      <c r="E117" s="14">
        <v>46.4</v>
      </c>
      <c r="F117" s="14" t="s">
        <v>27</v>
      </c>
      <c r="G117" s="16">
        <v>100</v>
      </c>
      <c r="H117" s="16">
        <f t="shared" si="33"/>
        <v>105.59854346836595</v>
      </c>
      <c r="I117" s="14">
        <v>46.4</v>
      </c>
      <c r="J117" s="14">
        <v>48.91</v>
      </c>
      <c r="K117" s="16">
        <f t="shared" si="34"/>
        <v>100</v>
      </c>
      <c r="L117" s="16">
        <f t="shared" si="35"/>
        <v>105.40948275862067</v>
      </c>
      <c r="M117" s="107"/>
    </row>
    <row r="118" spans="1:13" ht="15" customHeight="1">
      <c r="A118" s="109" t="s">
        <v>60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1"/>
    </row>
    <row r="119" spans="1:13" ht="48.75" customHeight="1">
      <c r="A119" s="82">
        <v>1</v>
      </c>
      <c r="B119" s="82" t="s">
        <v>227</v>
      </c>
      <c r="C119" s="82" t="s">
        <v>19</v>
      </c>
      <c r="D119" s="14">
        <v>17.09</v>
      </c>
      <c r="E119" s="14">
        <v>22.87</v>
      </c>
      <c r="F119" s="14" t="s">
        <v>27</v>
      </c>
      <c r="G119" s="16">
        <v>100</v>
      </c>
      <c r="H119" s="16">
        <f>E119/D119*100</f>
        <v>133.82094792276183</v>
      </c>
      <c r="I119" s="14">
        <v>22.4</v>
      </c>
      <c r="J119" s="14">
        <v>22.4</v>
      </c>
      <c r="K119" s="16">
        <f>I119/E119*100</f>
        <v>97.944905990380406</v>
      </c>
      <c r="L119" s="16">
        <f t="shared" ref="L119:L124" si="38">J119/I119*100</f>
        <v>100</v>
      </c>
      <c r="M119" s="79" t="s">
        <v>537</v>
      </c>
    </row>
    <row r="120" spans="1:13" ht="15" customHeight="1">
      <c r="A120" s="105">
        <v>2</v>
      </c>
      <c r="B120" s="105" t="s">
        <v>534</v>
      </c>
      <c r="C120" s="58" t="s">
        <v>18</v>
      </c>
      <c r="D120" s="14">
        <v>27.75</v>
      </c>
      <c r="E120" s="14">
        <v>28.54</v>
      </c>
      <c r="F120" s="14" t="s">
        <v>27</v>
      </c>
      <c r="G120" s="16">
        <v>100</v>
      </c>
      <c r="H120" s="16">
        <f t="shared" ref="H120:H144" si="39">E120/D120*100</f>
        <v>102.84684684684684</v>
      </c>
      <c r="I120" s="14">
        <v>28.54</v>
      </c>
      <c r="J120" s="14">
        <v>30.29</v>
      </c>
      <c r="K120" s="16">
        <f>I120/E120*100</f>
        <v>100</v>
      </c>
      <c r="L120" s="16">
        <f t="shared" si="38"/>
        <v>106.13174491941135</v>
      </c>
      <c r="M120" s="108" t="s">
        <v>535</v>
      </c>
    </row>
    <row r="121" spans="1:13" ht="30">
      <c r="A121" s="106"/>
      <c r="B121" s="106"/>
      <c r="C121" s="58" t="s">
        <v>22</v>
      </c>
      <c r="D121" s="14">
        <v>26.84</v>
      </c>
      <c r="E121" s="14">
        <v>28.34</v>
      </c>
      <c r="F121" s="14" t="s">
        <v>27</v>
      </c>
      <c r="G121" s="16">
        <v>100</v>
      </c>
      <c r="H121" s="16">
        <f t="shared" si="39"/>
        <v>105.58867362146052</v>
      </c>
      <c r="I121" s="14">
        <v>28.34</v>
      </c>
      <c r="J121" s="14">
        <v>29.87</v>
      </c>
      <c r="K121" s="16">
        <f>I121/E121*100</f>
        <v>100</v>
      </c>
      <c r="L121" s="16">
        <f t="shared" si="38"/>
        <v>105.39872971065631</v>
      </c>
      <c r="M121" s="108"/>
    </row>
    <row r="122" spans="1:13" ht="15" customHeight="1">
      <c r="A122" s="106"/>
      <c r="B122" s="106"/>
      <c r="C122" s="58" t="s">
        <v>19</v>
      </c>
      <c r="D122" s="14">
        <v>45.03</v>
      </c>
      <c r="E122" s="14">
        <v>46.22</v>
      </c>
      <c r="F122" s="14" t="s">
        <v>27</v>
      </c>
      <c r="G122" s="16">
        <v>100</v>
      </c>
      <c r="H122" s="16">
        <f t="shared" si="39"/>
        <v>102.64268265600711</v>
      </c>
      <c r="I122" s="14">
        <v>46.22</v>
      </c>
      <c r="J122" s="14">
        <v>48.24</v>
      </c>
      <c r="K122" s="16">
        <f>I122/E122*100</f>
        <v>100</v>
      </c>
      <c r="L122" s="16">
        <f t="shared" si="38"/>
        <v>104.37040242319343</v>
      </c>
      <c r="M122" s="108"/>
    </row>
    <row r="123" spans="1:13" ht="30">
      <c r="A123" s="107"/>
      <c r="B123" s="107"/>
      <c r="C123" s="58" t="s">
        <v>213</v>
      </c>
      <c r="D123" s="14">
        <v>31.15</v>
      </c>
      <c r="E123" s="14">
        <v>32.89</v>
      </c>
      <c r="F123" s="14" t="s">
        <v>27</v>
      </c>
      <c r="G123" s="16">
        <v>100</v>
      </c>
      <c r="H123" s="16">
        <f t="shared" si="39"/>
        <v>105.58587479935795</v>
      </c>
      <c r="I123" s="14">
        <v>32.89</v>
      </c>
      <c r="J123" s="14">
        <v>34.67</v>
      </c>
      <c r="K123" s="16">
        <f>I123/E123*100</f>
        <v>100</v>
      </c>
      <c r="L123" s="16">
        <f t="shared" si="38"/>
        <v>105.4119793250228</v>
      </c>
      <c r="M123" s="108"/>
    </row>
    <row r="124" spans="1:13" ht="15" customHeight="1">
      <c r="A124" s="105">
        <v>3</v>
      </c>
      <c r="B124" s="105" t="s">
        <v>214</v>
      </c>
      <c r="C124" s="105" t="s">
        <v>18</v>
      </c>
      <c r="D124" s="14">
        <v>28.49</v>
      </c>
      <c r="E124" s="14">
        <v>28.49</v>
      </c>
      <c r="F124" s="14" t="s">
        <v>27</v>
      </c>
      <c r="G124" s="16">
        <v>74.835828736537962</v>
      </c>
      <c r="H124" s="16">
        <f t="shared" si="39"/>
        <v>100</v>
      </c>
      <c r="I124" s="14">
        <v>28.49</v>
      </c>
      <c r="J124" s="14">
        <v>29.93</v>
      </c>
      <c r="K124" s="16">
        <f t="shared" ref="K124:K129" si="40">I124/E124*100</f>
        <v>100</v>
      </c>
      <c r="L124" s="16">
        <f t="shared" si="38"/>
        <v>105.05440505440507</v>
      </c>
      <c r="M124" s="108"/>
    </row>
    <row r="125" spans="1:13">
      <c r="A125" s="106"/>
      <c r="B125" s="106"/>
      <c r="C125" s="107"/>
      <c r="D125" s="14">
        <v>25.91</v>
      </c>
      <c r="E125" s="14">
        <v>27.36</v>
      </c>
      <c r="F125" s="14" t="s">
        <v>27</v>
      </c>
      <c r="G125" s="16">
        <v>100</v>
      </c>
      <c r="H125" s="16">
        <f t="shared" si="39"/>
        <v>105.59629486684679</v>
      </c>
      <c r="I125" s="14">
        <v>27.36</v>
      </c>
      <c r="J125" s="14">
        <v>28.84</v>
      </c>
      <c r="K125" s="16">
        <f t="shared" si="40"/>
        <v>100</v>
      </c>
      <c r="L125" s="16">
        <f t="shared" ref="L125:L129" si="41">J125/I125*100</f>
        <v>105.4093567251462</v>
      </c>
      <c r="M125" s="108"/>
    </row>
    <row r="126" spans="1:13">
      <c r="A126" s="107"/>
      <c r="B126" s="107"/>
      <c r="C126" s="80" t="s">
        <v>19</v>
      </c>
      <c r="D126" s="14">
        <v>9.02</v>
      </c>
      <c r="E126" s="14">
        <v>9.0399999999999991</v>
      </c>
      <c r="F126" s="14" t="s">
        <v>27</v>
      </c>
      <c r="G126" s="16">
        <v>100</v>
      </c>
      <c r="H126" s="16">
        <f t="shared" si="39"/>
        <v>100.22172949002217</v>
      </c>
      <c r="I126" s="14">
        <v>9.0399999999999991</v>
      </c>
      <c r="J126" s="14">
        <v>9.5299999999999994</v>
      </c>
      <c r="K126" s="16">
        <f t="shared" si="40"/>
        <v>100</v>
      </c>
      <c r="L126" s="16">
        <f t="shared" si="41"/>
        <v>105.4203539823009</v>
      </c>
      <c r="M126" s="108"/>
    </row>
    <row r="127" spans="1:13">
      <c r="A127" s="82">
        <v>4</v>
      </c>
      <c r="B127" s="82" t="s">
        <v>536</v>
      </c>
      <c r="C127" s="80" t="s">
        <v>270</v>
      </c>
      <c r="D127" s="14">
        <v>27.15</v>
      </c>
      <c r="E127" s="14">
        <v>27.45</v>
      </c>
      <c r="F127" s="14" t="s">
        <v>27</v>
      </c>
      <c r="G127" s="16">
        <v>100</v>
      </c>
      <c r="H127" s="16">
        <f t="shared" si="39"/>
        <v>101.10497237569061</v>
      </c>
      <c r="I127" s="14">
        <v>27.45</v>
      </c>
      <c r="J127" s="14">
        <v>29.07</v>
      </c>
      <c r="K127" s="16">
        <f t="shared" si="40"/>
        <v>100</v>
      </c>
      <c r="L127" s="16">
        <f t="shared" si="41"/>
        <v>105.90163934426229</v>
      </c>
      <c r="M127" s="108"/>
    </row>
    <row r="128" spans="1:13">
      <c r="A128" s="105">
        <v>5</v>
      </c>
      <c r="B128" s="105" t="s">
        <v>226</v>
      </c>
      <c r="C128" s="82" t="s">
        <v>18</v>
      </c>
      <c r="D128" s="14">
        <v>20.83</v>
      </c>
      <c r="E128" s="14">
        <v>22</v>
      </c>
      <c r="F128" s="14" t="s">
        <v>27</v>
      </c>
      <c r="G128" s="16">
        <v>100</v>
      </c>
      <c r="H128" s="16">
        <f t="shared" ref="H128:H129" si="42">E128/D128*100</f>
        <v>105.6168987037926</v>
      </c>
      <c r="I128" s="14">
        <v>22</v>
      </c>
      <c r="J128" s="14">
        <v>23.18</v>
      </c>
      <c r="K128" s="16">
        <f t="shared" si="40"/>
        <v>100</v>
      </c>
      <c r="L128" s="16">
        <f t="shared" si="41"/>
        <v>105.36363636363637</v>
      </c>
      <c r="M128" s="108"/>
    </row>
    <row r="129" spans="1:13" ht="46.5" customHeight="1">
      <c r="A129" s="107"/>
      <c r="B129" s="107"/>
      <c r="C129" s="82" t="s">
        <v>19</v>
      </c>
      <c r="D129" s="14">
        <v>11.49</v>
      </c>
      <c r="E129" s="14">
        <v>12.13</v>
      </c>
      <c r="F129" s="14" t="s">
        <v>27</v>
      </c>
      <c r="G129" s="16">
        <v>100</v>
      </c>
      <c r="H129" s="16">
        <f t="shared" si="42"/>
        <v>105.57006092254136</v>
      </c>
      <c r="I129" s="14">
        <v>12.13</v>
      </c>
      <c r="J129" s="14">
        <v>12.79</v>
      </c>
      <c r="K129" s="16">
        <f t="shared" si="40"/>
        <v>100</v>
      </c>
      <c r="L129" s="16">
        <f t="shared" si="41"/>
        <v>105.44105523495463</v>
      </c>
      <c r="M129" s="108"/>
    </row>
    <row r="130" spans="1:13" ht="15" customHeight="1">
      <c r="A130" s="105">
        <v>6</v>
      </c>
      <c r="B130" s="105" t="s">
        <v>349</v>
      </c>
      <c r="C130" s="58" t="s">
        <v>18</v>
      </c>
      <c r="D130" s="14">
        <v>23.28</v>
      </c>
      <c r="E130" s="14">
        <v>27.21</v>
      </c>
      <c r="F130" s="14" t="s">
        <v>27</v>
      </c>
      <c r="G130" s="16">
        <v>100</v>
      </c>
      <c r="H130" s="16">
        <f t="shared" si="39"/>
        <v>116.88144329896907</v>
      </c>
      <c r="I130" s="14">
        <v>27.21</v>
      </c>
      <c r="J130" s="14">
        <v>39.75</v>
      </c>
      <c r="K130" s="16">
        <f>I130/E130*100</f>
        <v>100</v>
      </c>
      <c r="L130" s="16">
        <f>J130/I130*100</f>
        <v>146.08599779492832</v>
      </c>
      <c r="M130" s="108"/>
    </row>
    <row r="131" spans="1:13" ht="48" customHeight="1">
      <c r="A131" s="107"/>
      <c r="B131" s="107"/>
      <c r="C131" s="58" t="s">
        <v>22</v>
      </c>
      <c r="D131" s="14">
        <v>23.28</v>
      </c>
      <c r="E131" s="14">
        <v>24.59</v>
      </c>
      <c r="F131" s="14" t="s">
        <v>27</v>
      </c>
      <c r="G131" s="16">
        <v>100</v>
      </c>
      <c r="H131" s="16">
        <f t="shared" ref="H131:H139" si="43">E131/D131*100</f>
        <v>105.62714776632302</v>
      </c>
      <c r="I131" s="14">
        <v>24.59</v>
      </c>
      <c r="J131" s="14">
        <v>25.92</v>
      </c>
      <c r="K131" s="16">
        <f>I131/E131*100</f>
        <v>100</v>
      </c>
      <c r="L131" s="16">
        <f>J131/I131*100</f>
        <v>105.40870272468483</v>
      </c>
      <c r="M131" s="108"/>
    </row>
    <row r="132" spans="1:13" ht="25.5" customHeight="1">
      <c r="A132" s="105">
        <v>7</v>
      </c>
      <c r="B132" s="105" t="s">
        <v>538</v>
      </c>
      <c r="C132" s="82" t="s">
        <v>18</v>
      </c>
      <c r="D132" s="14">
        <v>21.67</v>
      </c>
      <c r="E132" s="14">
        <v>21.67</v>
      </c>
      <c r="F132" s="14" t="s">
        <v>27</v>
      </c>
      <c r="G132" s="16">
        <v>88.412892696858421</v>
      </c>
      <c r="H132" s="16">
        <f t="shared" si="43"/>
        <v>100</v>
      </c>
      <c r="I132" s="14">
        <v>21.67</v>
      </c>
      <c r="J132" s="14">
        <v>22.53</v>
      </c>
      <c r="K132" s="16">
        <f>I132/E132*100</f>
        <v>100</v>
      </c>
      <c r="L132" s="16">
        <f>J132/I132*100</f>
        <v>103.96862021227504</v>
      </c>
      <c r="M132" s="108"/>
    </row>
    <row r="133" spans="1:13" ht="30" customHeight="1">
      <c r="A133" s="107"/>
      <c r="B133" s="106"/>
      <c r="C133" s="82" t="s">
        <v>22</v>
      </c>
      <c r="D133" s="14">
        <v>20.55</v>
      </c>
      <c r="E133" s="14">
        <v>21.67</v>
      </c>
      <c r="F133" s="14" t="s">
        <v>27</v>
      </c>
      <c r="G133" s="16">
        <v>100</v>
      </c>
      <c r="H133" s="16">
        <f t="shared" si="43"/>
        <v>105.45012165450123</v>
      </c>
      <c r="I133" s="14">
        <v>21.67</v>
      </c>
      <c r="J133" s="14">
        <v>22.53</v>
      </c>
      <c r="K133" s="16">
        <f t="shared" ref="K133:K135" si="44">I133/E133*100</f>
        <v>100</v>
      </c>
      <c r="L133" s="16">
        <f>J133/I133*100</f>
        <v>103.96862021227504</v>
      </c>
      <c r="M133" s="108"/>
    </row>
    <row r="134" spans="1:13" ht="21" customHeight="1">
      <c r="A134" s="105">
        <v>8</v>
      </c>
      <c r="B134" s="105" t="s">
        <v>539</v>
      </c>
      <c r="C134" s="82" t="s">
        <v>18</v>
      </c>
      <c r="D134" s="14">
        <v>46.06</v>
      </c>
      <c r="E134" s="14">
        <v>46.06</v>
      </c>
      <c r="F134" s="14" t="s">
        <v>27</v>
      </c>
      <c r="G134" s="16">
        <v>89.873170731707319</v>
      </c>
      <c r="H134" s="16">
        <f t="shared" si="43"/>
        <v>100</v>
      </c>
      <c r="I134" s="14">
        <v>46.06</v>
      </c>
      <c r="J134" s="14">
        <v>47.76</v>
      </c>
      <c r="K134" s="16">
        <f t="shared" si="44"/>
        <v>100</v>
      </c>
      <c r="L134" s="16">
        <f>J134/I134*100</f>
        <v>103.69083803734259</v>
      </c>
      <c r="M134" s="108"/>
    </row>
    <row r="135" spans="1:13" ht="33.75" customHeight="1">
      <c r="A135" s="106"/>
      <c r="B135" s="106"/>
      <c r="C135" s="82" t="s">
        <v>22</v>
      </c>
      <c r="D135" s="14">
        <v>38.86</v>
      </c>
      <c r="E135" s="14">
        <v>41.04</v>
      </c>
      <c r="F135" s="14" t="s">
        <v>27</v>
      </c>
      <c r="G135" s="16">
        <v>100</v>
      </c>
      <c r="H135" s="16">
        <f t="shared" si="43"/>
        <v>105.60988162635101</v>
      </c>
      <c r="I135" s="14">
        <v>41.04</v>
      </c>
      <c r="J135" s="14">
        <v>43.26</v>
      </c>
      <c r="K135" s="16">
        <f t="shared" si="44"/>
        <v>100</v>
      </c>
      <c r="L135" s="16">
        <f t="shared" ref="L135" si="45">J135/I135*100</f>
        <v>105.4093567251462</v>
      </c>
      <c r="M135" s="108"/>
    </row>
    <row r="136" spans="1:13" ht="15" customHeight="1">
      <c r="A136" s="105">
        <v>9</v>
      </c>
      <c r="B136" s="105" t="s">
        <v>147</v>
      </c>
      <c r="C136" s="82" t="s">
        <v>18</v>
      </c>
      <c r="D136" s="14">
        <v>59.03</v>
      </c>
      <c r="E136" s="14">
        <v>60.86</v>
      </c>
      <c r="F136" s="14" t="s">
        <v>27</v>
      </c>
      <c r="G136" s="16">
        <v>100</v>
      </c>
      <c r="H136" s="16">
        <f t="shared" si="43"/>
        <v>103.10011858377095</v>
      </c>
      <c r="I136" s="14">
        <v>60.86</v>
      </c>
      <c r="J136" s="14">
        <v>64.91</v>
      </c>
      <c r="K136" s="16">
        <f t="shared" ref="K136:K140" si="46">I136/E136*100</f>
        <v>100</v>
      </c>
      <c r="L136" s="16">
        <f t="shared" ref="L136:L140" si="47">J136/I136*100</f>
        <v>106.65461715412421</v>
      </c>
      <c r="M136" s="108"/>
    </row>
    <row r="137" spans="1:13" ht="56.25" customHeight="1">
      <c r="A137" s="107"/>
      <c r="B137" s="107"/>
      <c r="C137" s="82" t="s">
        <v>22</v>
      </c>
      <c r="D137" s="14">
        <v>35.270000000000003</v>
      </c>
      <c r="E137" s="14">
        <v>37.25</v>
      </c>
      <c r="F137" s="14" t="s">
        <v>27</v>
      </c>
      <c r="G137" s="16">
        <v>100</v>
      </c>
      <c r="H137" s="16">
        <f t="shared" si="43"/>
        <v>105.61383612134958</v>
      </c>
      <c r="I137" s="14">
        <v>37.25</v>
      </c>
      <c r="J137" s="14">
        <v>39.26</v>
      </c>
      <c r="K137" s="16">
        <f t="shared" si="46"/>
        <v>100</v>
      </c>
      <c r="L137" s="16">
        <f t="shared" si="47"/>
        <v>105.39597315436242</v>
      </c>
      <c r="M137" s="108"/>
    </row>
    <row r="138" spans="1:13" s="4" customFormat="1" ht="15" customHeight="1">
      <c r="A138" s="105">
        <v>10</v>
      </c>
      <c r="B138" s="105" t="s">
        <v>148</v>
      </c>
      <c r="C138" s="82" t="s">
        <v>18</v>
      </c>
      <c r="D138" s="14">
        <v>57.78</v>
      </c>
      <c r="E138" s="14">
        <v>59.51</v>
      </c>
      <c r="F138" s="14" t="s">
        <v>27</v>
      </c>
      <c r="G138" s="16">
        <v>100</v>
      </c>
      <c r="H138" s="16">
        <f t="shared" si="43"/>
        <v>102.99411561093802</v>
      </c>
      <c r="I138" s="14">
        <v>59.51</v>
      </c>
      <c r="J138" s="14">
        <v>65.44</v>
      </c>
      <c r="K138" s="16">
        <f t="shared" si="46"/>
        <v>100</v>
      </c>
      <c r="L138" s="16">
        <f t="shared" si="47"/>
        <v>109.96471181314065</v>
      </c>
      <c r="M138" s="108"/>
    </row>
    <row r="139" spans="1:13" s="4" customFormat="1" ht="52.5" customHeight="1">
      <c r="A139" s="106"/>
      <c r="B139" s="107"/>
      <c r="C139" s="82" t="s">
        <v>22</v>
      </c>
      <c r="D139" s="14">
        <v>36.840000000000003</v>
      </c>
      <c r="E139" s="14">
        <v>38.909999999999997</v>
      </c>
      <c r="F139" s="14" t="s">
        <v>27</v>
      </c>
      <c r="G139" s="16">
        <v>100</v>
      </c>
      <c r="H139" s="16">
        <f t="shared" si="43"/>
        <v>105.61889250814332</v>
      </c>
      <c r="I139" s="14">
        <v>38.909999999999997</v>
      </c>
      <c r="J139" s="14">
        <v>41.01</v>
      </c>
      <c r="K139" s="16">
        <f t="shared" si="46"/>
        <v>100</v>
      </c>
      <c r="L139" s="16">
        <f t="shared" si="47"/>
        <v>105.39707016191211</v>
      </c>
      <c r="M139" s="108"/>
    </row>
    <row r="140" spans="1:13" s="4" customFormat="1" ht="42.75" customHeight="1">
      <c r="A140" s="82">
        <v>11</v>
      </c>
      <c r="B140" s="82" t="s">
        <v>358</v>
      </c>
      <c r="C140" s="82" t="s">
        <v>18</v>
      </c>
      <c r="D140" s="14">
        <v>25.19</v>
      </c>
      <c r="E140" s="14">
        <v>25.19</v>
      </c>
      <c r="F140" s="14" t="s">
        <v>27</v>
      </c>
      <c r="G140" s="16">
        <v>94.98491704374058</v>
      </c>
      <c r="H140" s="16">
        <f t="shared" ref="H140" si="48">E140/D140*100</f>
        <v>100</v>
      </c>
      <c r="I140" s="14">
        <v>25.19</v>
      </c>
      <c r="J140" s="14">
        <v>26.01</v>
      </c>
      <c r="K140" s="16">
        <f t="shared" si="46"/>
        <v>100</v>
      </c>
      <c r="L140" s="16">
        <f t="shared" si="47"/>
        <v>103.25526002381898</v>
      </c>
      <c r="M140" s="108"/>
    </row>
    <row r="141" spans="1:13" s="4" customFormat="1" ht="15" customHeight="1">
      <c r="A141" s="105">
        <v>12</v>
      </c>
      <c r="B141" s="105" t="s">
        <v>563</v>
      </c>
      <c r="C141" s="82" t="s">
        <v>19</v>
      </c>
      <c r="D141" s="14">
        <v>35.020000000000003</v>
      </c>
      <c r="E141" s="14">
        <v>35.979999999999997</v>
      </c>
      <c r="F141" s="14" t="s">
        <v>27</v>
      </c>
      <c r="G141" s="16" t="s">
        <v>27</v>
      </c>
      <c r="H141" s="16">
        <f t="shared" ref="H141:H142" si="49">E141/D141*100</f>
        <v>102.74129069103368</v>
      </c>
      <c r="I141" s="14">
        <v>35.979999999999997</v>
      </c>
      <c r="J141" s="14">
        <v>46.8</v>
      </c>
      <c r="K141" s="16">
        <f t="shared" ref="K141:K144" si="50">I141/E141*100</f>
        <v>100</v>
      </c>
      <c r="L141" s="16">
        <f t="shared" ref="L141:L144" si="51">J141/I141*100</f>
        <v>130.0722623679822</v>
      </c>
      <c r="M141" s="108" t="s">
        <v>540</v>
      </c>
    </row>
    <row r="142" spans="1:13" s="4" customFormat="1" ht="30">
      <c r="A142" s="107"/>
      <c r="B142" s="107"/>
      <c r="C142" s="82" t="s">
        <v>213</v>
      </c>
      <c r="D142" s="14">
        <v>22.29</v>
      </c>
      <c r="E142" s="14">
        <v>23.54</v>
      </c>
      <c r="F142" s="14" t="s">
        <v>27</v>
      </c>
      <c r="G142" s="16" t="s">
        <v>27</v>
      </c>
      <c r="H142" s="16">
        <f t="shared" si="49"/>
        <v>105.60789591745177</v>
      </c>
      <c r="I142" s="14">
        <v>23.54</v>
      </c>
      <c r="J142" s="14">
        <v>24.81</v>
      </c>
      <c r="K142" s="16">
        <f t="shared" si="50"/>
        <v>100</v>
      </c>
      <c r="L142" s="16">
        <f t="shared" si="51"/>
        <v>105.39507221750213</v>
      </c>
      <c r="M142" s="108"/>
    </row>
    <row r="143" spans="1:13" s="4" customFormat="1">
      <c r="A143" s="105">
        <v>13</v>
      </c>
      <c r="B143" s="105" t="s">
        <v>564</v>
      </c>
      <c r="C143" s="82" t="s">
        <v>19</v>
      </c>
      <c r="D143" s="14">
        <v>39.36</v>
      </c>
      <c r="E143" s="14">
        <v>52.23</v>
      </c>
      <c r="F143" s="14" t="s">
        <v>27</v>
      </c>
      <c r="G143" s="16" t="s">
        <v>27</v>
      </c>
      <c r="H143" s="16">
        <f t="shared" si="39"/>
        <v>132.69817073170731</v>
      </c>
      <c r="I143" s="14">
        <v>52.23</v>
      </c>
      <c r="J143" s="14">
        <v>62.36</v>
      </c>
      <c r="K143" s="16">
        <f t="shared" si="50"/>
        <v>100</v>
      </c>
      <c r="L143" s="16">
        <f t="shared" si="51"/>
        <v>119.39498372582807</v>
      </c>
      <c r="M143" s="108"/>
    </row>
    <row r="144" spans="1:13" s="4" customFormat="1" ht="30">
      <c r="A144" s="107"/>
      <c r="B144" s="107"/>
      <c r="C144" s="82" t="s">
        <v>63</v>
      </c>
      <c r="D144" s="14">
        <v>30.12</v>
      </c>
      <c r="E144" s="14">
        <v>31.81</v>
      </c>
      <c r="F144" s="14" t="s">
        <v>27</v>
      </c>
      <c r="G144" s="16" t="s">
        <v>27</v>
      </c>
      <c r="H144" s="16">
        <f t="shared" si="39"/>
        <v>105.61088977423638</v>
      </c>
      <c r="I144" s="14">
        <v>31.81</v>
      </c>
      <c r="J144" s="14">
        <v>33.53</v>
      </c>
      <c r="K144" s="16">
        <f t="shared" si="50"/>
        <v>100</v>
      </c>
      <c r="L144" s="16">
        <f t="shared" si="51"/>
        <v>105.40710468406162</v>
      </c>
      <c r="M144" s="108"/>
    </row>
    <row r="145" spans="1:13" s="4" customFormat="1" ht="15" customHeight="1">
      <c r="A145" s="109" t="s">
        <v>35</v>
      </c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1"/>
    </row>
    <row r="146" spans="1:13" s="4" customFormat="1" ht="15" customHeight="1">
      <c r="A146" s="105">
        <v>1</v>
      </c>
      <c r="B146" s="105" t="s">
        <v>185</v>
      </c>
      <c r="C146" s="122" t="s">
        <v>106</v>
      </c>
      <c r="D146" s="123"/>
      <c r="E146" s="123"/>
      <c r="F146" s="123"/>
      <c r="G146" s="123"/>
      <c r="H146" s="123"/>
      <c r="I146" s="123"/>
      <c r="J146" s="123"/>
      <c r="K146" s="123"/>
      <c r="L146" s="124"/>
      <c r="M146" s="105" t="s">
        <v>447</v>
      </c>
    </row>
    <row r="147" spans="1:13" s="4" customFormat="1">
      <c r="A147" s="106"/>
      <c r="B147" s="106"/>
      <c r="C147" s="44" t="s">
        <v>18</v>
      </c>
      <c r="D147" s="30">
        <v>46.91</v>
      </c>
      <c r="E147" s="30">
        <v>49.81</v>
      </c>
      <c r="F147" s="30" t="s">
        <v>27</v>
      </c>
      <c r="G147" s="17">
        <v>100</v>
      </c>
      <c r="H147" s="17">
        <f>E147/D147*100</f>
        <v>106.18205073545089</v>
      </c>
      <c r="I147" s="30">
        <v>49.81</v>
      </c>
      <c r="J147" s="12">
        <v>52.8</v>
      </c>
      <c r="K147" s="13">
        <f>I147/E147*100</f>
        <v>100</v>
      </c>
      <c r="L147" s="13">
        <f>J147/I147*100</f>
        <v>106.00281068058621</v>
      </c>
      <c r="M147" s="106"/>
    </row>
    <row r="148" spans="1:13" ht="30">
      <c r="A148" s="106"/>
      <c r="B148" s="106"/>
      <c r="C148" s="44" t="s">
        <v>186</v>
      </c>
      <c r="D148" s="30">
        <v>39.4</v>
      </c>
      <c r="E148" s="30">
        <v>41.61</v>
      </c>
      <c r="F148" s="30" t="s">
        <v>27</v>
      </c>
      <c r="G148" s="17">
        <v>100</v>
      </c>
      <c r="H148" s="17">
        <f t="shared" ref="H148:H160" si="52">E148/D148*100</f>
        <v>105.60913705583756</v>
      </c>
      <c r="I148" s="30">
        <v>41.61</v>
      </c>
      <c r="J148" s="12">
        <v>43.85</v>
      </c>
      <c r="K148" s="13">
        <f>I148/E148*100</f>
        <v>100</v>
      </c>
      <c r="L148" s="13">
        <f>J148/I148*100</f>
        <v>105.3833213169911</v>
      </c>
      <c r="M148" s="106"/>
    </row>
    <row r="149" spans="1:13">
      <c r="A149" s="106"/>
      <c r="B149" s="106"/>
      <c r="C149" s="44" t="s">
        <v>19</v>
      </c>
      <c r="D149" s="30">
        <v>45.91</v>
      </c>
      <c r="E149" s="30">
        <v>49.66</v>
      </c>
      <c r="F149" s="30" t="s">
        <v>27</v>
      </c>
      <c r="G149" s="17">
        <v>100</v>
      </c>
      <c r="H149" s="17">
        <f t="shared" si="52"/>
        <v>108.1681550860379</v>
      </c>
      <c r="I149" s="30">
        <v>49.66</v>
      </c>
      <c r="J149" s="12">
        <v>49.66</v>
      </c>
      <c r="K149" s="13">
        <f>I149/E149*100</f>
        <v>100</v>
      </c>
      <c r="L149" s="13">
        <f>J149/I149*100</f>
        <v>100</v>
      </c>
      <c r="M149" s="106"/>
    </row>
    <row r="150" spans="1:13" ht="30">
      <c r="A150" s="107"/>
      <c r="B150" s="107"/>
      <c r="C150" s="44" t="s">
        <v>51</v>
      </c>
      <c r="D150" s="30">
        <v>29.55</v>
      </c>
      <c r="E150" s="30">
        <v>31.2</v>
      </c>
      <c r="F150" s="30" t="s">
        <v>27</v>
      </c>
      <c r="G150" s="17">
        <v>100</v>
      </c>
      <c r="H150" s="17">
        <f t="shared" si="52"/>
        <v>105.58375634517768</v>
      </c>
      <c r="I150" s="30">
        <v>31.2</v>
      </c>
      <c r="J150" s="12">
        <v>32.880000000000003</v>
      </c>
      <c r="K150" s="13">
        <f>I150/E150*100</f>
        <v>100</v>
      </c>
      <c r="L150" s="13">
        <f>J150/I150*100</f>
        <v>105.38461538461539</v>
      </c>
      <c r="M150" s="106"/>
    </row>
    <row r="151" spans="1:13" ht="15" customHeight="1">
      <c r="A151" s="105">
        <v>2</v>
      </c>
      <c r="B151" s="105" t="s">
        <v>103</v>
      </c>
      <c r="C151" s="122" t="s">
        <v>104</v>
      </c>
      <c r="D151" s="123"/>
      <c r="E151" s="123"/>
      <c r="F151" s="123"/>
      <c r="G151" s="123"/>
      <c r="H151" s="123"/>
      <c r="I151" s="123"/>
      <c r="J151" s="123"/>
      <c r="K151" s="123"/>
      <c r="L151" s="124"/>
      <c r="M151" s="106"/>
    </row>
    <row r="152" spans="1:13">
      <c r="A152" s="106"/>
      <c r="B152" s="106"/>
      <c r="C152" s="44" t="s">
        <v>18</v>
      </c>
      <c r="D152" s="30">
        <v>60.2</v>
      </c>
      <c r="E152" s="30">
        <v>60.2</v>
      </c>
      <c r="F152" s="30" t="s">
        <v>27</v>
      </c>
      <c r="G152" s="17">
        <v>96.273788581480886</v>
      </c>
      <c r="H152" s="17">
        <f t="shared" si="52"/>
        <v>100</v>
      </c>
      <c r="I152" s="30">
        <v>60.2</v>
      </c>
      <c r="J152" s="12">
        <v>61.33</v>
      </c>
      <c r="K152" s="13">
        <f>I152/E152*100</f>
        <v>100</v>
      </c>
      <c r="L152" s="13">
        <f>J152/I152*100</f>
        <v>101.87707641196013</v>
      </c>
      <c r="M152" s="106"/>
    </row>
    <row r="153" spans="1:13" ht="30">
      <c r="A153" s="106"/>
      <c r="B153" s="106"/>
      <c r="C153" s="44" t="s">
        <v>22</v>
      </c>
      <c r="D153" s="30">
        <v>33.24</v>
      </c>
      <c r="E153" s="30">
        <v>35.1</v>
      </c>
      <c r="F153" s="30" t="s">
        <v>27</v>
      </c>
      <c r="G153" s="17">
        <v>100</v>
      </c>
      <c r="H153" s="17">
        <f t="shared" si="52"/>
        <v>105.5956678700361</v>
      </c>
      <c r="I153" s="30">
        <v>35.1</v>
      </c>
      <c r="J153" s="12">
        <v>37</v>
      </c>
      <c r="K153" s="13">
        <f>I153/E153*100</f>
        <v>100</v>
      </c>
      <c r="L153" s="13">
        <f>J153/I153*100</f>
        <v>105.4131054131054</v>
      </c>
      <c r="M153" s="106"/>
    </row>
    <row r="154" spans="1:13" ht="15" customHeight="1">
      <c r="A154" s="106"/>
      <c r="B154" s="106"/>
      <c r="C154" s="122" t="s">
        <v>105</v>
      </c>
      <c r="D154" s="123"/>
      <c r="E154" s="123"/>
      <c r="F154" s="123"/>
      <c r="G154" s="123"/>
      <c r="H154" s="123"/>
      <c r="I154" s="123"/>
      <c r="J154" s="123"/>
      <c r="K154" s="123"/>
      <c r="L154" s="124"/>
      <c r="M154" s="106"/>
    </row>
    <row r="155" spans="1:13">
      <c r="A155" s="106"/>
      <c r="B155" s="106"/>
      <c r="C155" s="44" t="s">
        <v>19</v>
      </c>
      <c r="D155" s="30">
        <v>56.49</v>
      </c>
      <c r="E155" s="30">
        <v>59.86</v>
      </c>
      <c r="F155" s="30" t="s">
        <v>27</v>
      </c>
      <c r="G155" s="17">
        <v>100</v>
      </c>
      <c r="H155" s="17">
        <f t="shared" si="52"/>
        <v>105.96565763852009</v>
      </c>
      <c r="I155" s="30">
        <v>59.86</v>
      </c>
      <c r="J155" s="12">
        <v>60.77</v>
      </c>
      <c r="K155" s="13">
        <f>I155/E155*100</f>
        <v>100</v>
      </c>
      <c r="L155" s="13">
        <f>J155/I155*100</f>
        <v>101.52021383227532</v>
      </c>
      <c r="M155" s="106"/>
    </row>
    <row r="156" spans="1:13" ht="30">
      <c r="A156" s="107"/>
      <c r="B156" s="107"/>
      <c r="C156" s="44" t="s">
        <v>63</v>
      </c>
      <c r="D156" s="30">
        <v>32.06</v>
      </c>
      <c r="E156" s="30">
        <v>33.86</v>
      </c>
      <c r="F156" s="30" t="s">
        <v>27</v>
      </c>
      <c r="G156" s="17">
        <v>100</v>
      </c>
      <c r="H156" s="17">
        <f t="shared" si="52"/>
        <v>105.61447286338115</v>
      </c>
      <c r="I156" s="30">
        <v>33.86</v>
      </c>
      <c r="J156" s="12">
        <v>35.68</v>
      </c>
      <c r="K156" s="13">
        <f>I156/E156*100</f>
        <v>100</v>
      </c>
      <c r="L156" s="13">
        <f>J156/I156*100</f>
        <v>105.37507383343178</v>
      </c>
      <c r="M156" s="107"/>
    </row>
    <row r="157" spans="1:13" ht="45">
      <c r="A157" s="44">
        <v>3</v>
      </c>
      <c r="B157" s="44" t="s">
        <v>42</v>
      </c>
      <c r="C157" s="44" t="s">
        <v>19</v>
      </c>
      <c r="D157" s="30">
        <v>47.26</v>
      </c>
      <c r="E157" s="30">
        <v>47.26</v>
      </c>
      <c r="F157" s="30" t="s">
        <v>27</v>
      </c>
      <c r="G157" s="17">
        <v>94.331337325349295</v>
      </c>
      <c r="H157" s="17">
        <f t="shared" si="52"/>
        <v>100</v>
      </c>
      <c r="I157" s="30">
        <v>39.520000000000003</v>
      </c>
      <c r="J157" s="12">
        <v>39.520000000000003</v>
      </c>
      <c r="K157" s="13">
        <f>I157/E157*100</f>
        <v>83.622513753702933</v>
      </c>
      <c r="L157" s="13">
        <f>J157/I157*100</f>
        <v>100</v>
      </c>
      <c r="M157" s="44" t="s">
        <v>448</v>
      </c>
    </row>
    <row r="158" spans="1:13" ht="15" customHeight="1">
      <c r="A158" s="105">
        <v>4</v>
      </c>
      <c r="B158" s="105" t="s">
        <v>44</v>
      </c>
      <c r="C158" s="44" t="s">
        <v>18</v>
      </c>
      <c r="D158" s="30">
        <v>17.66</v>
      </c>
      <c r="E158" s="30">
        <v>18.37</v>
      </c>
      <c r="F158" s="30" t="s">
        <v>27</v>
      </c>
      <c r="G158" s="17">
        <v>100</v>
      </c>
      <c r="H158" s="17">
        <f t="shared" si="52"/>
        <v>104.02038505096263</v>
      </c>
      <c r="I158" s="30" t="s">
        <v>27</v>
      </c>
      <c r="J158" s="12" t="s">
        <v>27</v>
      </c>
      <c r="K158" s="13" t="s">
        <v>27</v>
      </c>
      <c r="L158" s="13" t="s">
        <v>27</v>
      </c>
      <c r="M158" s="105" t="s">
        <v>455</v>
      </c>
    </row>
    <row r="159" spans="1:13" ht="30">
      <c r="A159" s="107"/>
      <c r="B159" s="107"/>
      <c r="C159" s="44" t="s">
        <v>205</v>
      </c>
      <c r="D159" s="30">
        <v>17.66</v>
      </c>
      <c r="E159" s="30">
        <v>18.37</v>
      </c>
      <c r="F159" s="30" t="s">
        <v>27</v>
      </c>
      <c r="G159" s="17">
        <v>100</v>
      </c>
      <c r="H159" s="17">
        <f t="shared" si="52"/>
        <v>104.02038505096263</v>
      </c>
      <c r="I159" s="30" t="s">
        <v>27</v>
      </c>
      <c r="J159" s="12" t="s">
        <v>27</v>
      </c>
      <c r="K159" s="13" t="s">
        <v>27</v>
      </c>
      <c r="L159" s="13" t="s">
        <v>27</v>
      </c>
      <c r="M159" s="107"/>
    </row>
    <row r="160" spans="1:13" ht="53.25" customHeight="1">
      <c r="A160" s="56">
        <v>5</v>
      </c>
      <c r="B160" s="56" t="s">
        <v>43</v>
      </c>
      <c r="C160" s="44" t="s">
        <v>456</v>
      </c>
      <c r="D160" s="30">
        <v>23.85</v>
      </c>
      <c r="E160" s="30">
        <v>25.01</v>
      </c>
      <c r="F160" s="30" t="s">
        <v>27</v>
      </c>
      <c r="G160" s="17">
        <v>100</v>
      </c>
      <c r="H160" s="17">
        <f t="shared" si="52"/>
        <v>104.86373165618448</v>
      </c>
      <c r="I160" s="30">
        <v>25.01</v>
      </c>
      <c r="J160" s="12">
        <v>26.37</v>
      </c>
      <c r="K160" s="13">
        <f>I160/E160*100</f>
        <v>100</v>
      </c>
      <c r="L160" s="13">
        <f>J160/I160*100</f>
        <v>105.43782487005198</v>
      </c>
      <c r="M160" s="58" t="s">
        <v>447</v>
      </c>
    </row>
    <row r="161" spans="1:13" ht="15" customHeight="1">
      <c r="A161" s="109" t="s">
        <v>26</v>
      </c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1"/>
    </row>
    <row r="162" spans="1:13" ht="15" customHeight="1">
      <c r="A162" s="113">
        <v>1</v>
      </c>
      <c r="B162" s="105" t="s">
        <v>169</v>
      </c>
      <c r="C162" s="45" t="s">
        <v>28</v>
      </c>
      <c r="D162" s="12">
        <v>9.9700000000000006</v>
      </c>
      <c r="E162" s="12">
        <v>10.07</v>
      </c>
      <c r="F162" s="12" t="s">
        <v>27</v>
      </c>
      <c r="G162" s="13">
        <v>100</v>
      </c>
      <c r="H162" s="13">
        <f>E162/D162*100</f>
        <v>101.00300902708123</v>
      </c>
      <c r="I162" s="12">
        <v>10</v>
      </c>
      <c r="J162" s="12">
        <v>10</v>
      </c>
      <c r="K162" s="13">
        <f>I162/E162*100</f>
        <v>99.304865938430979</v>
      </c>
      <c r="L162" s="13">
        <f>J162/I162*100</f>
        <v>100</v>
      </c>
      <c r="M162" s="105" t="s">
        <v>450</v>
      </c>
    </row>
    <row r="163" spans="1:13" ht="48" customHeight="1">
      <c r="A163" s="115"/>
      <c r="B163" s="107"/>
      <c r="C163" s="45" t="s">
        <v>216</v>
      </c>
      <c r="D163" s="12">
        <v>6.02</v>
      </c>
      <c r="E163" s="12">
        <v>6.65</v>
      </c>
      <c r="F163" s="12" t="s">
        <v>27</v>
      </c>
      <c r="G163" s="13">
        <v>100</v>
      </c>
      <c r="H163" s="13">
        <f t="shared" ref="H163:H165" si="53">E163/D163*100</f>
        <v>110.46511627906979</v>
      </c>
      <c r="I163" s="12">
        <v>6.65</v>
      </c>
      <c r="J163" s="12">
        <v>6.65</v>
      </c>
      <c r="K163" s="13">
        <f>I163/E163*100</f>
        <v>100</v>
      </c>
      <c r="L163" s="13">
        <f>J163/I163*100</f>
        <v>100</v>
      </c>
      <c r="M163" s="107"/>
    </row>
    <row r="164" spans="1:13" ht="15" customHeight="1">
      <c r="A164" s="113">
        <v>2</v>
      </c>
      <c r="B164" s="113" t="s">
        <v>361</v>
      </c>
      <c r="C164" s="49" t="s">
        <v>18</v>
      </c>
      <c r="D164" s="50">
        <v>71</v>
      </c>
      <c r="E164" s="50">
        <v>71.91</v>
      </c>
      <c r="F164" s="12" t="s">
        <v>27</v>
      </c>
      <c r="G164" s="51" t="s">
        <v>27</v>
      </c>
      <c r="H164" s="51">
        <f t="shared" si="53"/>
        <v>101.28169014084507</v>
      </c>
      <c r="I164" s="50">
        <v>66.930000000000007</v>
      </c>
      <c r="J164" s="50">
        <v>66.930000000000007</v>
      </c>
      <c r="K164" s="13">
        <f t="shared" ref="K164" si="54">I164/E164*100</f>
        <v>93.074676679182318</v>
      </c>
      <c r="L164" s="13">
        <f t="shared" ref="L164" si="55">J164/I164*100</f>
        <v>100</v>
      </c>
      <c r="M164" s="113" t="s">
        <v>451</v>
      </c>
    </row>
    <row r="165" spans="1:13" ht="30">
      <c r="A165" s="114"/>
      <c r="B165" s="114"/>
      <c r="C165" s="49" t="s">
        <v>217</v>
      </c>
      <c r="D165" s="50">
        <v>58.53</v>
      </c>
      <c r="E165" s="50">
        <v>61.81</v>
      </c>
      <c r="F165" s="12" t="s">
        <v>27</v>
      </c>
      <c r="G165" s="51" t="s">
        <v>27</v>
      </c>
      <c r="H165" s="51">
        <f t="shared" si="53"/>
        <v>105.60396377925849</v>
      </c>
      <c r="I165" s="50">
        <v>61.81</v>
      </c>
      <c r="J165" s="50">
        <v>61.81</v>
      </c>
      <c r="K165" s="13">
        <f t="shared" ref="K165" si="56">I165/E165*100</f>
        <v>100</v>
      </c>
      <c r="L165" s="13">
        <f t="shared" ref="L165" si="57">J165/I165*100</f>
        <v>100</v>
      </c>
      <c r="M165" s="114"/>
    </row>
    <row r="166" spans="1:13" ht="30">
      <c r="A166" s="114"/>
      <c r="B166" s="114"/>
      <c r="C166" s="52" t="s">
        <v>380</v>
      </c>
      <c r="D166" s="50">
        <v>29.92</v>
      </c>
      <c r="E166" s="50">
        <v>29.92</v>
      </c>
      <c r="F166" s="12" t="s">
        <v>27</v>
      </c>
      <c r="G166" s="51" t="s">
        <v>27</v>
      </c>
      <c r="H166" s="51">
        <v>100</v>
      </c>
      <c r="I166" s="50">
        <v>29.23</v>
      </c>
      <c r="J166" s="50">
        <v>29.23</v>
      </c>
      <c r="K166" s="13">
        <f t="shared" ref="K166" si="58">I166/E166*100</f>
        <v>97.693850267379673</v>
      </c>
      <c r="L166" s="13">
        <f t="shared" ref="L166" si="59">J166/I166*100</f>
        <v>100</v>
      </c>
      <c r="M166" s="114"/>
    </row>
    <row r="167" spans="1:13">
      <c r="A167" s="114"/>
      <c r="B167" s="114"/>
      <c r="C167" s="49" t="s">
        <v>19</v>
      </c>
      <c r="D167" s="50">
        <v>42.44</v>
      </c>
      <c r="E167" s="50">
        <v>44.1</v>
      </c>
      <c r="F167" s="12" t="s">
        <v>27</v>
      </c>
      <c r="G167" s="51" t="s">
        <v>27</v>
      </c>
      <c r="H167" s="51">
        <f t="shared" ref="H167" si="60">E167/D167*100</f>
        <v>103.91140433553252</v>
      </c>
      <c r="I167" s="50">
        <v>43.56</v>
      </c>
      <c r="J167" s="50">
        <v>43.56</v>
      </c>
      <c r="K167" s="13">
        <f t="shared" ref="K167" si="61">I167/E167*100</f>
        <v>98.775510204081641</v>
      </c>
      <c r="L167" s="13">
        <f t="shared" ref="L167" si="62">J167/I167*100</f>
        <v>100</v>
      </c>
      <c r="M167" s="114"/>
    </row>
    <row r="168" spans="1:13" ht="30">
      <c r="A168" s="115"/>
      <c r="B168" s="115"/>
      <c r="C168" s="49" t="s">
        <v>218</v>
      </c>
      <c r="D168" s="50">
        <v>41.25</v>
      </c>
      <c r="E168" s="50">
        <v>43.56</v>
      </c>
      <c r="F168" s="12" t="s">
        <v>27</v>
      </c>
      <c r="G168" s="51" t="s">
        <v>27</v>
      </c>
      <c r="H168" s="51">
        <f>E168/D168*100</f>
        <v>105.60000000000001</v>
      </c>
      <c r="I168" s="50">
        <v>43.56</v>
      </c>
      <c r="J168" s="50">
        <v>43.56</v>
      </c>
      <c r="K168" s="13">
        <f>I168/E168*100</f>
        <v>100</v>
      </c>
      <c r="L168" s="13">
        <f>J168/I168*100</f>
        <v>100</v>
      </c>
      <c r="M168" s="115"/>
    </row>
    <row r="169" spans="1:13" ht="15" customHeight="1">
      <c r="A169" s="113">
        <v>3</v>
      </c>
      <c r="B169" s="113" t="s">
        <v>363</v>
      </c>
      <c r="C169" s="49" t="s">
        <v>18</v>
      </c>
      <c r="D169" s="50">
        <v>99.47</v>
      </c>
      <c r="E169" s="50">
        <v>102.43</v>
      </c>
      <c r="F169" s="12" t="s">
        <v>27</v>
      </c>
      <c r="G169" s="50" t="s">
        <v>27</v>
      </c>
      <c r="H169" s="50">
        <f>E169/D169*100</f>
        <v>102.97577158942394</v>
      </c>
      <c r="I169" s="50">
        <v>102.43</v>
      </c>
      <c r="J169" s="50">
        <v>178.7</v>
      </c>
      <c r="K169" s="50">
        <f>I169/E169*100</f>
        <v>100</v>
      </c>
      <c r="L169" s="50">
        <f>J169/I169*100</f>
        <v>174.46060724397148</v>
      </c>
      <c r="M169" s="113" t="s">
        <v>452</v>
      </c>
    </row>
    <row r="170" spans="1:13" ht="30">
      <c r="A170" s="114"/>
      <c r="B170" s="114"/>
      <c r="C170" s="49" t="s">
        <v>217</v>
      </c>
      <c r="D170" s="50">
        <v>55.15</v>
      </c>
      <c r="E170" s="50">
        <v>58.24</v>
      </c>
      <c r="F170" s="12" t="s">
        <v>27</v>
      </c>
      <c r="G170" s="50" t="s">
        <v>27</v>
      </c>
      <c r="H170" s="50">
        <f>E170/D170*100</f>
        <v>105.60290117860383</v>
      </c>
      <c r="I170" s="50">
        <v>58.24</v>
      </c>
      <c r="J170" s="50">
        <v>61.38</v>
      </c>
      <c r="K170" s="50">
        <f>I170/E170*100</f>
        <v>100</v>
      </c>
      <c r="L170" s="50">
        <f>J170/I170*100</f>
        <v>105.3914835164835</v>
      </c>
      <c r="M170" s="114"/>
    </row>
    <row r="171" spans="1:13">
      <c r="A171" s="114"/>
      <c r="B171" s="114"/>
      <c r="C171" s="49" t="s">
        <v>19</v>
      </c>
      <c r="D171" s="50">
        <v>35.92</v>
      </c>
      <c r="E171" s="50">
        <v>35.92</v>
      </c>
      <c r="F171" s="12" t="s">
        <v>27</v>
      </c>
      <c r="G171" s="50" t="s">
        <v>27</v>
      </c>
      <c r="H171" s="50">
        <f t="shared" ref="H171:H172" si="63">E171/D171*100</f>
        <v>100</v>
      </c>
      <c r="I171" s="50">
        <v>35.92</v>
      </c>
      <c r="J171" s="50">
        <v>74.69</v>
      </c>
      <c r="K171" s="50">
        <f t="shared" ref="K171" si="64">I171/E171*100</f>
        <v>100</v>
      </c>
      <c r="L171" s="50">
        <f t="shared" ref="L171" si="65">J171/I171*100</f>
        <v>207.93429844097994</v>
      </c>
      <c r="M171" s="114"/>
    </row>
    <row r="172" spans="1:13" ht="30">
      <c r="A172" s="115"/>
      <c r="B172" s="115"/>
      <c r="C172" s="49" t="s">
        <v>364</v>
      </c>
      <c r="D172" s="50">
        <v>35.92</v>
      </c>
      <c r="E172" s="50">
        <v>35.92</v>
      </c>
      <c r="F172" s="12" t="s">
        <v>27</v>
      </c>
      <c r="G172" s="50" t="s">
        <v>27</v>
      </c>
      <c r="H172" s="50">
        <f t="shared" si="63"/>
        <v>100</v>
      </c>
      <c r="I172" s="50">
        <v>35.92</v>
      </c>
      <c r="J172" s="50">
        <v>37.86</v>
      </c>
      <c r="K172" s="50">
        <f>I172/E172*100</f>
        <v>100</v>
      </c>
      <c r="L172" s="50">
        <f>J172/I172*100</f>
        <v>105.40089086859687</v>
      </c>
      <c r="M172" s="115"/>
    </row>
    <row r="173" spans="1:13" ht="15" customHeight="1">
      <c r="A173" s="109" t="s">
        <v>64</v>
      </c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1"/>
    </row>
    <row r="174" spans="1:13" ht="15" customHeight="1">
      <c r="A174" s="113">
        <v>1</v>
      </c>
      <c r="B174" s="113" t="s">
        <v>335</v>
      </c>
      <c r="C174" s="49" t="s">
        <v>18</v>
      </c>
      <c r="D174" s="50">
        <v>40.39</v>
      </c>
      <c r="E174" s="50">
        <v>40.880000000000003</v>
      </c>
      <c r="F174" s="50" t="s">
        <v>27</v>
      </c>
      <c r="G174" s="51">
        <v>100</v>
      </c>
      <c r="H174" s="51">
        <f>E174/D174*100</f>
        <v>101.21317157712306</v>
      </c>
      <c r="I174" s="50">
        <v>40.880000000000003</v>
      </c>
      <c r="J174" s="50">
        <v>40.880000000000003</v>
      </c>
      <c r="K174" s="51">
        <f t="shared" ref="K174:K197" si="66">I174/E174*100</f>
        <v>100</v>
      </c>
      <c r="L174" s="51">
        <f t="shared" ref="L174:L197" si="67">J174/I174*100</f>
        <v>100</v>
      </c>
      <c r="M174" s="105" t="s">
        <v>481</v>
      </c>
    </row>
    <row r="175" spans="1:13" ht="30">
      <c r="A175" s="114"/>
      <c r="B175" s="114"/>
      <c r="C175" s="49" t="s">
        <v>217</v>
      </c>
      <c r="D175" s="50">
        <v>38.17</v>
      </c>
      <c r="E175" s="50">
        <v>40.31</v>
      </c>
      <c r="F175" s="50" t="s">
        <v>27</v>
      </c>
      <c r="G175" s="51">
        <v>100</v>
      </c>
      <c r="H175" s="51">
        <f t="shared" ref="H175:H226" si="68">E175/D175*100</f>
        <v>105.60649724914855</v>
      </c>
      <c r="I175" s="50">
        <v>40.31</v>
      </c>
      <c r="J175" s="50">
        <v>40.880000000000003</v>
      </c>
      <c r="K175" s="51">
        <f t="shared" si="66"/>
        <v>100</v>
      </c>
      <c r="L175" s="51">
        <f t="shared" si="67"/>
        <v>101.41404118084843</v>
      </c>
      <c r="M175" s="106"/>
    </row>
    <row r="176" spans="1:13">
      <c r="A176" s="114"/>
      <c r="B176" s="114"/>
      <c r="C176" s="49" t="s">
        <v>19</v>
      </c>
      <c r="D176" s="50">
        <v>27.46</v>
      </c>
      <c r="E176" s="50">
        <v>29.07</v>
      </c>
      <c r="F176" s="50" t="s">
        <v>27</v>
      </c>
      <c r="G176" s="51">
        <v>100</v>
      </c>
      <c r="H176" s="51">
        <f t="shared" si="68"/>
        <v>105.86307356154406</v>
      </c>
      <c r="I176" s="50">
        <v>29.07</v>
      </c>
      <c r="J176" s="50">
        <v>29.65</v>
      </c>
      <c r="K176" s="51">
        <f t="shared" si="66"/>
        <v>100</v>
      </c>
      <c r="L176" s="51">
        <f t="shared" si="67"/>
        <v>101.99518403852767</v>
      </c>
      <c r="M176" s="106"/>
    </row>
    <row r="177" spans="1:18" ht="30">
      <c r="A177" s="115"/>
      <c r="B177" s="115"/>
      <c r="C177" s="49" t="s">
        <v>218</v>
      </c>
      <c r="D177" s="50">
        <v>22.13</v>
      </c>
      <c r="E177" s="50">
        <v>23.37</v>
      </c>
      <c r="F177" s="50" t="s">
        <v>27</v>
      </c>
      <c r="G177" s="51">
        <v>100</v>
      </c>
      <c r="H177" s="51">
        <f t="shared" si="68"/>
        <v>105.60325350203345</v>
      </c>
      <c r="I177" s="50">
        <v>23.37</v>
      </c>
      <c r="J177" s="50">
        <v>24.63</v>
      </c>
      <c r="K177" s="51">
        <f t="shared" si="66"/>
        <v>100</v>
      </c>
      <c r="L177" s="51">
        <f t="shared" si="67"/>
        <v>105.39152759948651</v>
      </c>
      <c r="M177" s="106"/>
    </row>
    <row r="178" spans="1:18" ht="15" customHeight="1">
      <c r="A178" s="113">
        <v>2</v>
      </c>
      <c r="B178" s="113" t="s">
        <v>336</v>
      </c>
      <c r="C178" s="49" t="s">
        <v>18</v>
      </c>
      <c r="D178" s="50">
        <v>82.35</v>
      </c>
      <c r="E178" s="50">
        <v>82.35</v>
      </c>
      <c r="F178" s="50" t="s">
        <v>27</v>
      </c>
      <c r="G178" s="51">
        <v>74.363373668051295</v>
      </c>
      <c r="H178" s="51">
        <f t="shared" si="68"/>
        <v>100</v>
      </c>
      <c r="I178" s="50">
        <v>82.35</v>
      </c>
      <c r="J178" s="50">
        <v>84.78</v>
      </c>
      <c r="K178" s="51">
        <f t="shared" si="66"/>
        <v>100</v>
      </c>
      <c r="L178" s="51">
        <f t="shared" si="67"/>
        <v>102.95081967213116</v>
      </c>
      <c r="M178" s="106"/>
    </row>
    <row r="179" spans="1:18" ht="30">
      <c r="A179" s="115"/>
      <c r="B179" s="115"/>
      <c r="C179" s="49" t="str">
        <f>C175</f>
        <v>льготный тариф на питьевую воду для населения (НДС не облагается)</v>
      </c>
      <c r="D179" s="50">
        <v>36.07</v>
      </c>
      <c r="E179" s="50">
        <v>38.090000000000003</v>
      </c>
      <c r="F179" s="50" t="s">
        <v>27</v>
      </c>
      <c r="G179" s="51">
        <v>100</v>
      </c>
      <c r="H179" s="51">
        <f t="shared" si="68"/>
        <v>105.60022179096202</v>
      </c>
      <c r="I179" s="50">
        <v>38.090000000000003</v>
      </c>
      <c r="J179" s="50">
        <v>40.15</v>
      </c>
      <c r="K179" s="51">
        <f t="shared" si="66"/>
        <v>100</v>
      </c>
      <c r="L179" s="51">
        <f t="shared" si="67"/>
        <v>105.40824363349958</v>
      </c>
      <c r="M179" s="107"/>
    </row>
    <row r="180" spans="1:18" ht="15" customHeight="1">
      <c r="A180" s="105">
        <v>3</v>
      </c>
      <c r="B180" s="105" t="s">
        <v>344</v>
      </c>
      <c r="C180" s="58" t="s">
        <v>18</v>
      </c>
      <c r="D180" s="12">
        <v>32.22</v>
      </c>
      <c r="E180" s="12">
        <v>37.47</v>
      </c>
      <c r="F180" s="12" t="s">
        <v>27</v>
      </c>
      <c r="G180" s="13">
        <v>100</v>
      </c>
      <c r="H180" s="13">
        <f t="shared" si="68"/>
        <v>116.29422718808193</v>
      </c>
      <c r="I180" s="12">
        <v>37.47</v>
      </c>
      <c r="J180" s="12">
        <v>39.43</v>
      </c>
      <c r="K180" s="51">
        <f t="shared" si="66"/>
        <v>100</v>
      </c>
      <c r="L180" s="51">
        <f t="shared" si="67"/>
        <v>105.23085134774486</v>
      </c>
      <c r="M180" s="105" t="s">
        <v>482</v>
      </c>
    </row>
    <row r="181" spans="1:18" ht="30">
      <c r="A181" s="106"/>
      <c r="B181" s="106"/>
      <c r="C181" s="58" t="s">
        <v>243</v>
      </c>
      <c r="D181" s="12">
        <v>26.99</v>
      </c>
      <c r="E181" s="12">
        <v>28.5</v>
      </c>
      <c r="F181" s="12" t="s">
        <v>27</v>
      </c>
      <c r="G181" s="13">
        <v>100</v>
      </c>
      <c r="H181" s="13">
        <f t="shared" si="68"/>
        <v>105.59466469062617</v>
      </c>
      <c r="I181" s="12">
        <v>28.5</v>
      </c>
      <c r="J181" s="12">
        <v>30.04</v>
      </c>
      <c r="K181" s="51">
        <f t="shared" si="66"/>
        <v>100</v>
      </c>
      <c r="L181" s="51">
        <f t="shared" si="67"/>
        <v>105.40350877192984</v>
      </c>
      <c r="M181" s="106"/>
    </row>
    <row r="182" spans="1:18">
      <c r="A182" s="106"/>
      <c r="B182" s="106"/>
      <c r="C182" s="58" t="s">
        <v>19</v>
      </c>
      <c r="D182" s="12">
        <v>61.07</v>
      </c>
      <c r="E182" s="12">
        <v>61.07</v>
      </c>
      <c r="F182" s="12" t="s">
        <v>27</v>
      </c>
      <c r="G182" s="13">
        <v>97.353738243264786</v>
      </c>
      <c r="H182" s="13">
        <f t="shared" si="68"/>
        <v>100</v>
      </c>
      <c r="I182" s="12">
        <v>61.07</v>
      </c>
      <c r="J182" s="12">
        <v>62.02</v>
      </c>
      <c r="K182" s="51">
        <f t="shared" si="66"/>
        <v>100</v>
      </c>
      <c r="L182" s="51">
        <f t="shared" si="67"/>
        <v>101.5555919436712</v>
      </c>
      <c r="M182" s="106"/>
      <c r="R182" s="3"/>
    </row>
    <row r="183" spans="1:18" ht="30">
      <c r="A183" s="107"/>
      <c r="B183" s="107"/>
      <c r="C183" s="58" t="s">
        <v>242</v>
      </c>
      <c r="D183" s="12">
        <v>31.2</v>
      </c>
      <c r="E183" s="12">
        <v>32.950000000000003</v>
      </c>
      <c r="F183" s="12" t="s">
        <v>27</v>
      </c>
      <c r="G183" s="13">
        <v>100</v>
      </c>
      <c r="H183" s="13">
        <f t="shared" si="68"/>
        <v>105.60897435897436</v>
      </c>
      <c r="I183" s="12">
        <v>32.950000000000003</v>
      </c>
      <c r="J183" s="12">
        <v>34.729999999999997</v>
      </c>
      <c r="K183" s="51">
        <f t="shared" si="66"/>
        <v>100</v>
      </c>
      <c r="L183" s="51">
        <f t="shared" si="67"/>
        <v>105.40212443095598</v>
      </c>
      <c r="M183" s="107"/>
    </row>
    <row r="184" spans="1:18" ht="15" customHeight="1">
      <c r="A184" s="113">
        <v>4</v>
      </c>
      <c r="B184" s="113" t="s">
        <v>337</v>
      </c>
      <c r="C184" s="49" t="s">
        <v>18</v>
      </c>
      <c r="D184" s="50">
        <v>61.87</v>
      </c>
      <c r="E184" s="50">
        <v>62.75</v>
      </c>
      <c r="F184" s="50" t="s">
        <v>27</v>
      </c>
      <c r="G184" s="51">
        <v>100</v>
      </c>
      <c r="H184" s="51">
        <f t="shared" si="68"/>
        <v>101.42233715855826</v>
      </c>
      <c r="I184" s="50">
        <v>62.75</v>
      </c>
      <c r="J184" s="50">
        <v>63.83</v>
      </c>
      <c r="K184" s="51">
        <f t="shared" si="66"/>
        <v>100</v>
      </c>
      <c r="L184" s="51">
        <f t="shared" si="67"/>
        <v>101.72111553784859</v>
      </c>
      <c r="M184" s="105" t="s">
        <v>481</v>
      </c>
    </row>
    <row r="185" spans="1:18" ht="30">
      <c r="A185" s="114"/>
      <c r="B185" s="114"/>
      <c r="C185" s="49" t="str">
        <f>C175</f>
        <v>льготный тариф на питьевую воду для населения (НДС не облагается)</v>
      </c>
      <c r="D185" s="50">
        <v>36.68</v>
      </c>
      <c r="E185" s="50">
        <v>38.729999999999997</v>
      </c>
      <c r="F185" s="50" t="s">
        <v>27</v>
      </c>
      <c r="G185" s="51">
        <v>100</v>
      </c>
      <c r="H185" s="51">
        <f t="shared" si="68"/>
        <v>105.58887677208287</v>
      </c>
      <c r="I185" s="50">
        <v>38.729999999999997</v>
      </c>
      <c r="J185" s="50">
        <v>40.82</v>
      </c>
      <c r="K185" s="51">
        <f t="shared" si="66"/>
        <v>100</v>
      </c>
      <c r="L185" s="51">
        <f t="shared" si="67"/>
        <v>105.39633359153113</v>
      </c>
      <c r="M185" s="132"/>
    </row>
    <row r="186" spans="1:18">
      <c r="A186" s="114"/>
      <c r="B186" s="114"/>
      <c r="C186" s="49" t="s">
        <v>19</v>
      </c>
      <c r="D186" s="50">
        <v>54.54</v>
      </c>
      <c r="E186" s="50">
        <v>56.47</v>
      </c>
      <c r="F186" s="50" t="s">
        <v>27</v>
      </c>
      <c r="G186" s="51">
        <v>100</v>
      </c>
      <c r="H186" s="51">
        <f t="shared" si="68"/>
        <v>103.53868720205355</v>
      </c>
      <c r="I186" s="50">
        <v>56.47</v>
      </c>
      <c r="J186" s="50">
        <v>56.47</v>
      </c>
      <c r="K186" s="51">
        <f t="shared" si="66"/>
        <v>100</v>
      </c>
      <c r="L186" s="51">
        <f t="shared" si="67"/>
        <v>100</v>
      </c>
      <c r="M186" s="132"/>
    </row>
    <row r="187" spans="1:18" ht="30">
      <c r="A187" s="115"/>
      <c r="B187" s="115"/>
      <c r="C187" s="49" t="str">
        <f>C177</f>
        <v>льготный тариф на водоотведение для населения (НДС не облагается)</v>
      </c>
      <c r="D187" s="50">
        <v>26.69</v>
      </c>
      <c r="E187" s="50">
        <v>28.18</v>
      </c>
      <c r="F187" s="50" t="s">
        <v>27</v>
      </c>
      <c r="G187" s="51">
        <v>100</v>
      </c>
      <c r="H187" s="51">
        <f t="shared" si="68"/>
        <v>105.58261521168977</v>
      </c>
      <c r="I187" s="50">
        <v>28.18</v>
      </c>
      <c r="J187" s="50">
        <v>29.7</v>
      </c>
      <c r="K187" s="51">
        <f t="shared" si="66"/>
        <v>100</v>
      </c>
      <c r="L187" s="51">
        <f t="shared" si="67"/>
        <v>105.39389638041163</v>
      </c>
      <c r="M187" s="132"/>
    </row>
    <row r="188" spans="1:18" ht="15" customHeight="1">
      <c r="A188" s="113">
        <v>5</v>
      </c>
      <c r="B188" s="113" t="s">
        <v>338</v>
      </c>
      <c r="C188" s="49" t="s">
        <v>18</v>
      </c>
      <c r="D188" s="50">
        <v>68.39</v>
      </c>
      <c r="E188" s="50">
        <v>69</v>
      </c>
      <c r="F188" s="50" t="s">
        <v>27</v>
      </c>
      <c r="G188" s="51">
        <v>100</v>
      </c>
      <c r="H188" s="51">
        <f t="shared" si="68"/>
        <v>100.89194326655944</v>
      </c>
      <c r="I188" s="50">
        <v>69</v>
      </c>
      <c r="J188" s="50">
        <v>69</v>
      </c>
      <c r="K188" s="51">
        <f t="shared" si="66"/>
        <v>100</v>
      </c>
      <c r="L188" s="51">
        <f t="shared" si="67"/>
        <v>100</v>
      </c>
      <c r="M188" s="132"/>
    </row>
    <row r="189" spans="1:18" ht="30">
      <c r="A189" s="114"/>
      <c r="B189" s="114"/>
      <c r="C189" s="49" t="str">
        <f>C185</f>
        <v>льготный тариф на питьевую воду для населения (НДС не облагается)</v>
      </c>
      <c r="D189" s="50">
        <v>36.67</v>
      </c>
      <c r="E189" s="50">
        <v>38.72</v>
      </c>
      <c r="F189" s="50" t="s">
        <v>27</v>
      </c>
      <c r="G189" s="51">
        <v>100</v>
      </c>
      <c r="H189" s="51">
        <f t="shared" si="68"/>
        <v>105.59040087264793</v>
      </c>
      <c r="I189" s="50">
        <v>38.72</v>
      </c>
      <c r="J189" s="50">
        <v>40.81</v>
      </c>
      <c r="K189" s="51">
        <f t="shared" si="66"/>
        <v>100</v>
      </c>
      <c r="L189" s="51">
        <f t="shared" si="67"/>
        <v>105.39772727272727</v>
      </c>
      <c r="M189" s="132"/>
    </row>
    <row r="190" spans="1:18">
      <c r="A190" s="114"/>
      <c r="B190" s="114"/>
      <c r="C190" s="49" t="s">
        <v>19</v>
      </c>
      <c r="D190" s="50">
        <v>78.58</v>
      </c>
      <c r="E190" s="50">
        <v>79.77</v>
      </c>
      <c r="F190" s="50" t="s">
        <v>27</v>
      </c>
      <c r="G190" s="51">
        <v>100</v>
      </c>
      <c r="H190" s="51">
        <f t="shared" si="68"/>
        <v>101.51438024942733</v>
      </c>
      <c r="I190" s="50">
        <v>79.77</v>
      </c>
      <c r="J190" s="50">
        <v>79.77</v>
      </c>
      <c r="K190" s="51">
        <f t="shared" si="66"/>
        <v>100</v>
      </c>
      <c r="L190" s="51">
        <f t="shared" si="67"/>
        <v>100</v>
      </c>
      <c r="M190" s="132"/>
    </row>
    <row r="191" spans="1:18" ht="30">
      <c r="A191" s="115"/>
      <c r="B191" s="115"/>
      <c r="C191" s="49" t="str">
        <f>C187</f>
        <v>льготный тариф на водоотведение для населения (НДС не облагается)</v>
      </c>
      <c r="D191" s="50">
        <v>26.41</v>
      </c>
      <c r="E191" s="50">
        <v>27.89</v>
      </c>
      <c r="F191" s="50" t="s">
        <v>27</v>
      </c>
      <c r="G191" s="51">
        <v>100</v>
      </c>
      <c r="H191" s="51">
        <f t="shared" si="68"/>
        <v>105.60393790230972</v>
      </c>
      <c r="I191" s="50">
        <v>27.89</v>
      </c>
      <c r="J191" s="50">
        <v>29.4</v>
      </c>
      <c r="K191" s="51">
        <f t="shared" si="66"/>
        <v>100</v>
      </c>
      <c r="L191" s="51">
        <f t="shared" si="67"/>
        <v>105.41412692721406</v>
      </c>
      <c r="M191" s="132"/>
    </row>
    <row r="192" spans="1:18" ht="15" customHeight="1">
      <c r="A192" s="113">
        <v>6</v>
      </c>
      <c r="B192" s="113" t="s">
        <v>339</v>
      </c>
      <c r="C192" s="49" t="s">
        <v>18</v>
      </c>
      <c r="D192" s="50">
        <v>42.67</v>
      </c>
      <c r="E192" s="50">
        <v>43.43</v>
      </c>
      <c r="F192" s="50" t="s">
        <v>27</v>
      </c>
      <c r="G192" s="51">
        <v>100</v>
      </c>
      <c r="H192" s="51">
        <f t="shared" si="68"/>
        <v>101.78111085071477</v>
      </c>
      <c r="I192" s="50">
        <v>43.43</v>
      </c>
      <c r="J192" s="50">
        <v>44.11</v>
      </c>
      <c r="K192" s="51">
        <f t="shared" si="66"/>
        <v>100</v>
      </c>
      <c r="L192" s="51">
        <f t="shared" si="67"/>
        <v>101.56573796914574</v>
      </c>
      <c r="M192" s="132"/>
    </row>
    <row r="193" spans="1:13" ht="30">
      <c r="A193" s="114"/>
      <c r="B193" s="114"/>
      <c r="C193" s="49" t="str">
        <f>C189</f>
        <v>льготный тариф на питьевую воду для населения (НДС не облагается)</v>
      </c>
      <c r="D193" s="50">
        <v>31.99</v>
      </c>
      <c r="E193" s="50">
        <v>33.78</v>
      </c>
      <c r="F193" s="50" t="s">
        <v>27</v>
      </c>
      <c r="G193" s="51">
        <v>100</v>
      </c>
      <c r="H193" s="51">
        <f t="shared" si="68"/>
        <v>105.59549859331041</v>
      </c>
      <c r="I193" s="50">
        <v>33.78</v>
      </c>
      <c r="J193" s="50">
        <v>35.6</v>
      </c>
      <c r="K193" s="51">
        <f t="shared" si="66"/>
        <v>100</v>
      </c>
      <c r="L193" s="51">
        <f t="shared" si="67"/>
        <v>105.38780343398462</v>
      </c>
      <c r="M193" s="132"/>
    </row>
    <row r="194" spans="1:13">
      <c r="A194" s="114"/>
      <c r="B194" s="114"/>
      <c r="C194" s="49" t="s">
        <v>19</v>
      </c>
      <c r="D194" s="50">
        <v>29.29</v>
      </c>
      <c r="E194" s="50">
        <v>31.6</v>
      </c>
      <c r="F194" s="50" t="s">
        <v>27</v>
      </c>
      <c r="G194" s="51">
        <v>100</v>
      </c>
      <c r="H194" s="51">
        <f t="shared" si="68"/>
        <v>107.88665073403894</v>
      </c>
      <c r="I194" s="50">
        <v>31.6</v>
      </c>
      <c r="J194" s="50">
        <v>31.85</v>
      </c>
      <c r="K194" s="51">
        <f t="shared" si="66"/>
        <v>100</v>
      </c>
      <c r="L194" s="51">
        <f t="shared" si="67"/>
        <v>100.79113924050634</v>
      </c>
      <c r="M194" s="132"/>
    </row>
    <row r="195" spans="1:13" ht="30">
      <c r="A195" s="115"/>
      <c r="B195" s="115"/>
      <c r="C195" s="49" t="str">
        <f>C191</f>
        <v>льготный тариф на водоотведение для населения (НДС не облагается)</v>
      </c>
      <c r="D195" s="50">
        <v>25.49</v>
      </c>
      <c r="E195" s="50">
        <v>26.92</v>
      </c>
      <c r="F195" s="50" t="s">
        <v>27</v>
      </c>
      <c r="G195" s="51">
        <v>100</v>
      </c>
      <c r="H195" s="51">
        <f t="shared" si="68"/>
        <v>105.61004315417813</v>
      </c>
      <c r="I195" s="50">
        <v>26.92</v>
      </c>
      <c r="J195" s="50">
        <v>28.37</v>
      </c>
      <c r="K195" s="51">
        <f t="shared" si="66"/>
        <v>100</v>
      </c>
      <c r="L195" s="51">
        <f t="shared" si="67"/>
        <v>105.38632986627043</v>
      </c>
      <c r="M195" s="112"/>
    </row>
    <row r="196" spans="1:13" ht="30" customHeight="1">
      <c r="A196" s="105">
        <v>7</v>
      </c>
      <c r="B196" s="105" t="s">
        <v>244</v>
      </c>
      <c r="C196" s="58" t="s">
        <v>245</v>
      </c>
      <c r="D196" s="12">
        <v>150.05000000000001</v>
      </c>
      <c r="E196" s="12">
        <v>204.9</v>
      </c>
      <c r="F196" s="12" t="s">
        <v>27</v>
      </c>
      <c r="G196" s="13">
        <v>100</v>
      </c>
      <c r="H196" s="13">
        <f t="shared" si="68"/>
        <v>136.55448183938685</v>
      </c>
      <c r="I196" s="12">
        <v>188.51</v>
      </c>
      <c r="J196" s="12">
        <v>188.51</v>
      </c>
      <c r="K196" s="51">
        <f t="shared" si="66"/>
        <v>92.000976085895545</v>
      </c>
      <c r="L196" s="51">
        <f t="shared" si="67"/>
        <v>100</v>
      </c>
      <c r="M196" s="105" t="s">
        <v>482</v>
      </c>
    </row>
    <row r="197" spans="1:13" ht="30">
      <c r="A197" s="106"/>
      <c r="B197" s="106"/>
      <c r="C197" s="58" t="s">
        <v>50</v>
      </c>
      <c r="D197" s="12">
        <v>43.33</v>
      </c>
      <c r="E197" s="12">
        <v>45.76</v>
      </c>
      <c r="F197" s="12" t="s">
        <v>27</v>
      </c>
      <c r="G197" s="13">
        <v>100</v>
      </c>
      <c r="H197" s="13">
        <f t="shared" si="68"/>
        <v>105.60812370182322</v>
      </c>
      <c r="I197" s="12">
        <v>45.76</v>
      </c>
      <c r="J197" s="12">
        <v>48.23</v>
      </c>
      <c r="K197" s="51">
        <f t="shared" si="66"/>
        <v>100</v>
      </c>
      <c r="L197" s="51">
        <f t="shared" si="67"/>
        <v>105.39772727272727</v>
      </c>
      <c r="M197" s="106"/>
    </row>
    <row r="198" spans="1:13" ht="30">
      <c r="A198" s="106"/>
      <c r="B198" s="106"/>
      <c r="C198" s="58" t="s">
        <v>246</v>
      </c>
      <c r="D198" s="12">
        <v>35.24</v>
      </c>
      <c r="E198" s="12" t="s">
        <v>27</v>
      </c>
      <c r="F198" s="12" t="s">
        <v>27</v>
      </c>
      <c r="G198" s="13" t="s">
        <v>27</v>
      </c>
      <c r="H198" s="13" t="s">
        <v>27</v>
      </c>
      <c r="I198" s="12" t="s">
        <v>27</v>
      </c>
      <c r="J198" s="12" t="s">
        <v>27</v>
      </c>
      <c r="K198" s="51" t="s">
        <v>27</v>
      </c>
      <c r="L198" s="51" t="s">
        <v>27</v>
      </c>
      <c r="M198" s="106"/>
    </row>
    <row r="199" spans="1:13" ht="30">
      <c r="A199" s="107"/>
      <c r="B199" s="107"/>
      <c r="C199" s="58" t="s">
        <v>218</v>
      </c>
      <c r="D199" s="12">
        <v>23.63</v>
      </c>
      <c r="E199" s="12" t="s">
        <v>27</v>
      </c>
      <c r="F199" s="12" t="s">
        <v>27</v>
      </c>
      <c r="G199" s="13" t="s">
        <v>27</v>
      </c>
      <c r="H199" s="13" t="s">
        <v>27</v>
      </c>
      <c r="I199" s="12" t="s">
        <v>27</v>
      </c>
      <c r="J199" s="12" t="s">
        <v>27</v>
      </c>
      <c r="K199" s="51" t="s">
        <v>27</v>
      </c>
      <c r="L199" s="51" t="s">
        <v>27</v>
      </c>
      <c r="M199" s="107"/>
    </row>
    <row r="200" spans="1:13" ht="15" customHeight="1">
      <c r="A200" s="113">
        <v>8</v>
      </c>
      <c r="B200" s="113" t="s">
        <v>340</v>
      </c>
      <c r="C200" s="49" t="s">
        <v>18</v>
      </c>
      <c r="D200" s="50">
        <v>33.020000000000003</v>
      </c>
      <c r="E200" s="50">
        <v>35.479999999999997</v>
      </c>
      <c r="F200" s="50" t="s">
        <v>27</v>
      </c>
      <c r="G200" s="51">
        <v>100</v>
      </c>
      <c r="H200" s="51">
        <f t="shared" si="68"/>
        <v>107.45003028467592</v>
      </c>
      <c r="I200" s="50">
        <v>35.479999999999997</v>
      </c>
      <c r="J200" s="50">
        <v>36.44</v>
      </c>
      <c r="K200" s="51">
        <f t="shared" ref="K200:K226" si="69">I200/E200*100</f>
        <v>100</v>
      </c>
      <c r="L200" s="51">
        <f t="shared" ref="L200:L226" si="70">J200/I200*100</f>
        <v>102.70574971815107</v>
      </c>
      <c r="M200" s="105" t="s">
        <v>481</v>
      </c>
    </row>
    <row r="201" spans="1:13" ht="30">
      <c r="A201" s="114"/>
      <c r="B201" s="114"/>
      <c r="C201" s="49" t="str">
        <f>C193</f>
        <v>льготный тариф на питьевую воду для населения (НДС не облагается)</v>
      </c>
      <c r="D201" s="50">
        <v>24.1</v>
      </c>
      <c r="E201" s="50">
        <v>25.45</v>
      </c>
      <c r="F201" s="50" t="s">
        <v>27</v>
      </c>
      <c r="G201" s="51">
        <v>100</v>
      </c>
      <c r="H201" s="51">
        <f t="shared" si="68"/>
        <v>105.60165975103732</v>
      </c>
      <c r="I201" s="50">
        <v>25.45</v>
      </c>
      <c r="J201" s="50">
        <v>26.82</v>
      </c>
      <c r="K201" s="51">
        <f t="shared" si="69"/>
        <v>100</v>
      </c>
      <c r="L201" s="51">
        <f t="shared" si="70"/>
        <v>105.38310412573675</v>
      </c>
      <c r="M201" s="106"/>
    </row>
    <row r="202" spans="1:13">
      <c r="A202" s="114"/>
      <c r="B202" s="114"/>
      <c r="C202" s="49" t="s">
        <v>19</v>
      </c>
      <c r="D202" s="50">
        <v>60.22</v>
      </c>
      <c r="E202" s="50">
        <v>62.43</v>
      </c>
      <c r="F202" s="50" t="s">
        <v>27</v>
      </c>
      <c r="G202" s="51">
        <v>100</v>
      </c>
      <c r="H202" s="51">
        <f t="shared" si="68"/>
        <v>103.66987711723681</v>
      </c>
      <c r="I202" s="50">
        <v>62.43</v>
      </c>
      <c r="J202" s="50">
        <v>63.66</v>
      </c>
      <c r="K202" s="51">
        <f t="shared" si="69"/>
        <v>100</v>
      </c>
      <c r="L202" s="51">
        <f t="shared" si="70"/>
        <v>101.9702066314272</v>
      </c>
      <c r="M202" s="106"/>
    </row>
    <row r="203" spans="1:13" ht="30">
      <c r="A203" s="115"/>
      <c r="B203" s="115"/>
      <c r="C203" s="49" t="str">
        <f>C195</f>
        <v>льготный тариф на водоотведение для населения (НДС не облагается)</v>
      </c>
      <c r="D203" s="50">
        <v>31.79</v>
      </c>
      <c r="E203" s="50">
        <v>33.57</v>
      </c>
      <c r="F203" s="50" t="s">
        <v>27</v>
      </c>
      <c r="G203" s="51">
        <v>100</v>
      </c>
      <c r="H203" s="51">
        <f t="shared" si="68"/>
        <v>105.59924504561182</v>
      </c>
      <c r="I203" s="50">
        <v>33.57</v>
      </c>
      <c r="J203" s="50">
        <v>35.380000000000003</v>
      </c>
      <c r="K203" s="51">
        <f t="shared" si="69"/>
        <v>100</v>
      </c>
      <c r="L203" s="51">
        <f t="shared" si="70"/>
        <v>105.39171879654454</v>
      </c>
      <c r="M203" s="106"/>
    </row>
    <row r="204" spans="1:13" ht="15" customHeight="1">
      <c r="A204" s="113">
        <v>9</v>
      </c>
      <c r="B204" s="113" t="s">
        <v>341</v>
      </c>
      <c r="C204" s="49" t="s">
        <v>18</v>
      </c>
      <c r="D204" s="50">
        <v>68.349999999999994</v>
      </c>
      <c r="E204" s="50">
        <v>68.739999999999995</v>
      </c>
      <c r="F204" s="50" t="s">
        <v>27</v>
      </c>
      <c r="G204" s="51">
        <v>100</v>
      </c>
      <c r="H204" s="51">
        <f t="shared" si="68"/>
        <v>100.57059253840525</v>
      </c>
      <c r="I204" s="50">
        <v>68.739999999999995</v>
      </c>
      <c r="J204" s="50">
        <v>71.25</v>
      </c>
      <c r="K204" s="51">
        <f t="shared" si="69"/>
        <v>100</v>
      </c>
      <c r="L204" s="51">
        <f t="shared" si="70"/>
        <v>103.65144020948503</v>
      </c>
      <c r="M204" s="106"/>
    </row>
    <row r="205" spans="1:13" ht="30">
      <c r="A205" s="114"/>
      <c r="B205" s="114"/>
      <c r="C205" s="49" t="str">
        <f>C201</f>
        <v>льготный тариф на питьевую воду для населения (НДС не облагается)</v>
      </c>
      <c r="D205" s="50">
        <v>37.36</v>
      </c>
      <c r="E205" s="50">
        <v>39.450000000000003</v>
      </c>
      <c r="F205" s="50" t="s">
        <v>27</v>
      </c>
      <c r="G205" s="51">
        <v>100</v>
      </c>
      <c r="H205" s="51">
        <f t="shared" si="68"/>
        <v>105.59421841541756</v>
      </c>
      <c r="I205" s="50">
        <v>39.450000000000003</v>
      </c>
      <c r="J205" s="50">
        <v>41.58</v>
      </c>
      <c r="K205" s="51">
        <f t="shared" si="69"/>
        <v>100</v>
      </c>
      <c r="L205" s="51">
        <f t="shared" si="70"/>
        <v>105.39923954372622</v>
      </c>
      <c r="M205" s="106"/>
    </row>
    <row r="206" spans="1:13">
      <c r="A206" s="114"/>
      <c r="B206" s="114"/>
      <c r="C206" s="49" t="s">
        <v>19</v>
      </c>
      <c r="D206" s="50">
        <v>39.01</v>
      </c>
      <c r="E206" s="50">
        <v>40.19</v>
      </c>
      <c r="F206" s="50" t="s">
        <v>27</v>
      </c>
      <c r="G206" s="51">
        <v>100</v>
      </c>
      <c r="H206" s="51">
        <f t="shared" si="68"/>
        <v>103.0248654191233</v>
      </c>
      <c r="I206" s="50">
        <v>40.19</v>
      </c>
      <c r="J206" s="50">
        <v>41.62</v>
      </c>
      <c r="K206" s="51">
        <f t="shared" si="69"/>
        <v>100</v>
      </c>
      <c r="L206" s="51">
        <f t="shared" si="70"/>
        <v>103.55809902960935</v>
      </c>
      <c r="M206" s="106"/>
    </row>
    <row r="207" spans="1:13" ht="30">
      <c r="A207" s="115"/>
      <c r="B207" s="115"/>
      <c r="C207" s="49" t="str">
        <f>C203</f>
        <v>льготный тариф на водоотведение для населения (НДС не облагается)</v>
      </c>
      <c r="D207" s="50">
        <v>27.06</v>
      </c>
      <c r="E207" s="50">
        <v>28.58</v>
      </c>
      <c r="F207" s="50" t="s">
        <v>27</v>
      </c>
      <c r="G207" s="51">
        <v>100</v>
      </c>
      <c r="H207" s="51">
        <f t="shared" si="68"/>
        <v>105.61714708056171</v>
      </c>
      <c r="I207" s="50">
        <v>28.58</v>
      </c>
      <c r="J207" s="50">
        <v>30.12</v>
      </c>
      <c r="K207" s="51">
        <f t="shared" si="69"/>
        <v>100</v>
      </c>
      <c r="L207" s="51">
        <f t="shared" si="70"/>
        <v>105.38838348495452</v>
      </c>
      <c r="M207" s="106"/>
    </row>
    <row r="208" spans="1:13" ht="15" customHeight="1">
      <c r="A208" s="113">
        <v>10</v>
      </c>
      <c r="B208" s="113" t="s">
        <v>342</v>
      </c>
      <c r="C208" s="49" t="s">
        <v>18</v>
      </c>
      <c r="D208" s="50">
        <v>36.130000000000003</v>
      </c>
      <c r="E208" s="50">
        <v>39.869999999999997</v>
      </c>
      <c r="F208" s="50" t="s">
        <v>27</v>
      </c>
      <c r="G208" s="51">
        <v>100</v>
      </c>
      <c r="H208" s="51">
        <f t="shared" si="68"/>
        <v>110.35150844173816</v>
      </c>
      <c r="I208" s="50">
        <v>39.869999999999997</v>
      </c>
      <c r="J208" s="50">
        <v>42.04</v>
      </c>
      <c r="K208" s="51">
        <f t="shared" si="69"/>
        <v>100</v>
      </c>
      <c r="L208" s="51">
        <f t="shared" si="70"/>
        <v>105.44268873839981</v>
      </c>
      <c r="M208" s="106"/>
    </row>
    <row r="209" spans="1:18" ht="30">
      <c r="A209" s="114"/>
      <c r="B209" s="114"/>
      <c r="C209" s="49" t="str">
        <f>C201</f>
        <v>льготный тариф на питьевую воду для населения (НДС не облагается)</v>
      </c>
      <c r="D209" s="50">
        <v>34.4</v>
      </c>
      <c r="E209" s="50">
        <v>36.33</v>
      </c>
      <c r="F209" s="50" t="s">
        <v>27</v>
      </c>
      <c r="G209" s="51">
        <v>100</v>
      </c>
      <c r="H209" s="51">
        <f t="shared" si="68"/>
        <v>105.61046511627907</v>
      </c>
      <c r="I209" s="50">
        <v>36.33</v>
      </c>
      <c r="J209" s="50">
        <v>38.29</v>
      </c>
      <c r="K209" s="51">
        <f t="shared" si="69"/>
        <v>100</v>
      </c>
      <c r="L209" s="51">
        <f t="shared" si="70"/>
        <v>105.39499036608863</v>
      </c>
      <c r="M209" s="106"/>
    </row>
    <row r="210" spans="1:18">
      <c r="A210" s="114"/>
      <c r="B210" s="114"/>
      <c r="C210" s="49" t="s">
        <v>19</v>
      </c>
      <c r="D210" s="50">
        <v>21.83</v>
      </c>
      <c r="E210" s="50">
        <v>23.49</v>
      </c>
      <c r="F210" s="50" t="s">
        <v>27</v>
      </c>
      <c r="G210" s="51">
        <v>100</v>
      </c>
      <c r="H210" s="51">
        <f t="shared" si="68"/>
        <v>107.6042143838754</v>
      </c>
      <c r="I210" s="50">
        <v>23.49</v>
      </c>
      <c r="J210" s="50">
        <v>23.49</v>
      </c>
      <c r="K210" s="51">
        <f t="shared" si="69"/>
        <v>100</v>
      </c>
      <c r="L210" s="51">
        <f t="shared" si="70"/>
        <v>100</v>
      </c>
      <c r="M210" s="106"/>
      <c r="R210" s="5"/>
    </row>
    <row r="211" spans="1:18" ht="30">
      <c r="A211" s="115"/>
      <c r="B211" s="115"/>
      <c r="C211" s="49" t="str">
        <f>C207</f>
        <v>льготный тариф на водоотведение для населения (НДС не облагается)</v>
      </c>
      <c r="D211" s="50">
        <v>14.18</v>
      </c>
      <c r="E211" s="50">
        <v>14.97</v>
      </c>
      <c r="F211" s="50" t="s">
        <v>27</v>
      </c>
      <c r="G211" s="51">
        <v>100</v>
      </c>
      <c r="H211" s="51">
        <f t="shared" si="68"/>
        <v>105.57122708039492</v>
      </c>
      <c r="I211" s="50">
        <v>14.97</v>
      </c>
      <c r="J211" s="50">
        <v>15.78</v>
      </c>
      <c r="K211" s="51">
        <f t="shared" si="69"/>
        <v>100</v>
      </c>
      <c r="L211" s="51">
        <f t="shared" si="70"/>
        <v>105.41082164328657</v>
      </c>
      <c r="M211" s="107"/>
    </row>
    <row r="212" spans="1:18" ht="45">
      <c r="A212" s="49">
        <v>11</v>
      </c>
      <c r="B212" s="49" t="s">
        <v>223</v>
      </c>
      <c r="C212" s="49" t="s">
        <v>18</v>
      </c>
      <c r="D212" s="50">
        <v>36.020000000000003</v>
      </c>
      <c r="E212" s="50">
        <v>38.04</v>
      </c>
      <c r="F212" s="50" t="s">
        <v>27</v>
      </c>
      <c r="G212" s="51">
        <v>100</v>
      </c>
      <c r="H212" s="51">
        <f t="shared" si="68"/>
        <v>105.60799555802332</v>
      </c>
      <c r="I212" s="50">
        <v>38.04</v>
      </c>
      <c r="J212" s="50">
        <v>39.56</v>
      </c>
      <c r="K212" s="51">
        <f t="shared" si="69"/>
        <v>100</v>
      </c>
      <c r="L212" s="51">
        <f t="shared" si="70"/>
        <v>103.99579390115667</v>
      </c>
      <c r="M212" s="49" t="s">
        <v>480</v>
      </c>
      <c r="N212" s="63"/>
    </row>
    <row r="213" spans="1:18" ht="45">
      <c r="A213" s="49">
        <v>12</v>
      </c>
      <c r="B213" s="49" t="s">
        <v>222</v>
      </c>
      <c r="C213" s="49" t="s">
        <v>19</v>
      </c>
      <c r="D213" s="50">
        <v>57.01</v>
      </c>
      <c r="E213" s="50">
        <v>58.63</v>
      </c>
      <c r="F213" s="50" t="s">
        <v>27</v>
      </c>
      <c r="G213" s="51">
        <v>100</v>
      </c>
      <c r="H213" s="51">
        <f t="shared" si="68"/>
        <v>102.84160673566043</v>
      </c>
      <c r="I213" s="50">
        <v>58.63</v>
      </c>
      <c r="J213" s="50">
        <v>59.57</v>
      </c>
      <c r="K213" s="51">
        <f t="shared" si="69"/>
        <v>100</v>
      </c>
      <c r="L213" s="51">
        <f t="shared" si="70"/>
        <v>101.60327477400648</v>
      </c>
      <c r="M213" s="113" t="s">
        <v>480</v>
      </c>
    </row>
    <row r="214" spans="1:18" ht="15" customHeight="1">
      <c r="A214" s="105">
        <v>13</v>
      </c>
      <c r="B214" s="105" t="s">
        <v>343</v>
      </c>
      <c r="C214" s="58" t="s">
        <v>18</v>
      </c>
      <c r="D214" s="12">
        <v>41.06</v>
      </c>
      <c r="E214" s="12">
        <v>41.9</v>
      </c>
      <c r="F214" s="12" t="s">
        <v>27</v>
      </c>
      <c r="G214" s="13">
        <v>100</v>
      </c>
      <c r="H214" s="13">
        <f t="shared" si="68"/>
        <v>102.04578665367754</v>
      </c>
      <c r="I214" s="12">
        <v>41.9</v>
      </c>
      <c r="J214" s="12">
        <v>41.9</v>
      </c>
      <c r="K214" s="51">
        <f t="shared" si="69"/>
        <v>100</v>
      </c>
      <c r="L214" s="51">
        <f t="shared" si="70"/>
        <v>100</v>
      </c>
      <c r="M214" s="115"/>
    </row>
    <row r="215" spans="1:18" ht="30">
      <c r="A215" s="106"/>
      <c r="B215" s="106"/>
      <c r="C215" s="58" t="s">
        <v>22</v>
      </c>
      <c r="D215" s="12">
        <v>31.46</v>
      </c>
      <c r="E215" s="12">
        <v>33.22</v>
      </c>
      <c r="F215" s="12" t="s">
        <v>27</v>
      </c>
      <c r="G215" s="13">
        <v>100</v>
      </c>
      <c r="H215" s="13">
        <f t="shared" si="68"/>
        <v>105.59440559440559</v>
      </c>
      <c r="I215" s="12">
        <v>33.22</v>
      </c>
      <c r="J215" s="12">
        <v>35.01</v>
      </c>
      <c r="K215" s="51">
        <f t="shared" si="69"/>
        <v>100</v>
      </c>
      <c r="L215" s="51">
        <f t="shared" si="70"/>
        <v>105.38832028898253</v>
      </c>
      <c r="M215" s="113" t="s">
        <v>485</v>
      </c>
    </row>
    <row r="216" spans="1:18">
      <c r="A216" s="106"/>
      <c r="B216" s="106"/>
      <c r="C216" s="58" t="s">
        <v>19</v>
      </c>
      <c r="D216" s="12">
        <v>25.07</v>
      </c>
      <c r="E216" s="12">
        <v>29.97</v>
      </c>
      <c r="F216" s="12" t="s">
        <v>27</v>
      </c>
      <c r="G216" s="13">
        <v>100</v>
      </c>
      <c r="H216" s="13">
        <f t="shared" si="68"/>
        <v>119.54527323494216</v>
      </c>
      <c r="I216" s="12">
        <v>29.97</v>
      </c>
      <c r="J216" s="12">
        <v>31.77</v>
      </c>
      <c r="K216" s="51">
        <f t="shared" si="69"/>
        <v>100</v>
      </c>
      <c r="L216" s="51">
        <f t="shared" si="70"/>
        <v>106.006006006006</v>
      </c>
      <c r="M216" s="114"/>
    </row>
    <row r="217" spans="1:18" ht="30">
      <c r="A217" s="107"/>
      <c r="B217" s="107"/>
      <c r="C217" s="58" t="s">
        <v>63</v>
      </c>
      <c r="D217" s="12">
        <v>25.07</v>
      </c>
      <c r="E217" s="12">
        <v>26.47</v>
      </c>
      <c r="F217" s="12" t="s">
        <v>27</v>
      </c>
      <c r="G217" s="13">
        <v>100</v>
      </c>
      <c r="H217" s="13">
        <f t="shared" si="68"/>
        <v>105.58436378141205</v>
      </c>
      <c r="I217" s="12">
        <v>26.47</v>
      </c>
      <c r="J217" s="12">
        <v>27.9</v>
      </c>
      <c r="K217" s="51">
        <f t="shared" si="69"/>
        <v>100</v>
      </c>
      <c r="L217" s="51">
        <f t="shared" si="70"/>
        <v>105.40234227427277</v>
      </c>
      <c r="M217" s="115"/>
    </row>
    <row r="218" spans="1:18" ht="75">
      <c r="A218" s="49">
        <v>14</v>
      </c>
      <c r="B218" s="49" t="s">
        <v>200</v>
      </c>
      <c r="C218" s="49" t="s">
        <v>18</v>
      </c>
      <c r="D218" s="50">
        <v>10.06</v>
      </c>
      <c r="E218" s="50">
        <v>10.61</v>
      </c>
      <c r="F218" s="50" t="s">
        <v>27</v>
      </c>
      <c r="G218" s="51">
        <v>100</v>
      </c>
      <c r="H218" s="51">
        <f t="shared" si="68"/>
        <v>105.46719681908547</v>
      </c>
      <c r="I218" s="50">
        <v>10.61</v>
      </c>
      <c r="J218" s="50">
        <v>11.28</v>
      </c>
      <c r="K218" s="51">
        <f t="shared" si="69"/>
        <v>100</v>
      </c>
      <c r="L218" s="51">
        <f t="shared" si="70"/>
        <v>106.31479736098022</v>
      </c>
      <c r="M218" s="61" t="s">
        <v>480</v>
      </c>
    </row>
    <row r="219" spans="1:18" ht="15" customHeight="1">
      <c r="A219" s="105">
        <v>15</v>
      </c>
      <c r="B219" s="105" t="s">
        <v>201</v>
      </c>
      <c r="C219" s="58" t="s">
        <v>18</v>
      </c>
      <c r="D219" s="12">
        <v>28.5</v>
      </c>
      <c r="E219" s="12">
        <v>30.09</v>
      </c>
      <c r="F219" s="12" t="s">
        <v>27</v>
      </c>
      <c r="G219" s="13">
        <v>88.591855766241835</v>
      </c>
      <c r="H219" s="13">
        <f t="shared" si="68"/>
        <v>105.57894736842105</v>
      </c>
      <c r="I219" s="12">
        <v>30.09</v>
      </c>
      <c r="J219" s="12">
        <v>31.11</v>
      </c>
      <c r="K219" s="51">
        <f t="shared" si="69"/>
        <v>100</v>
      </c>
      <c r="L219" s="51">
        <f t="shared" si="70"/>
        <v>103.38983050847457</v>
      </c>
      <c r="M219" s="105" t="s">
        <v>483</v>
      </c>
    </row>
    <row r="220" spans="1:18" ht="30">
      <c r="A220" s="106"/>
      <c r="B220" s="106"/>
      <c r="C220" s="58" t="s">
        <v>248</v>
      </c>
      <c r="D220" s="12">
        <v>34.200000000000003</v>
      </c>
      <c r="E220" s="12">
        <v>36.11</v>
      </c>
      <c r="F220" s="12" t="s">
        <v>27</v>
      </c>
      <c r="G220" s="13">
        <v>100</v>
      </c>
      <c r="H220" s="13">
        <f t="shared" si="68"/>
        <v>105.58479532163743</v>
      </c>
      <c r="I220" s="12">
        <v>36.11</v>
      </c>
      <c r="J220" s="12">
        <v>37.33</v>
      </c>
      <c r="K220" s="51">
        <f t="shared" si="69"/>
        <v>100</v>
      </c>
      <c r="L220" s="51">
        <f t="shared" si="70"/>
        <v>103.3785654943229</v>
      </c>
      <c r="M220" s="106"/>
    </row>
    <row r="221" spans="1:18">
      <c r="A221" s="106"/>
      <c r="B221" s="106"/>
      <c r="C221" s="58" t="s">
        <v>19</v>
      </c>
      <c r="D221" s="12">
        <v>37.44</v>
      </c>
      <c r="E221" s="12">
        <v>37.44</v>
      </c>
      <c r="F221" s="12" t="s">
        <v>27</v>
      </c>
      <c r="G221" s="13">
        <v>76.066639577407557</v>
      </c>
      <c r="H221" s="13">
        <f t="shared" si="68"/>
        <v>100</v>
      </c>
      <c r="I221" s="12">
        <v>37.44</v>
      </c>
      <c r="J221" s="12">
        <v>37.44</v>
      </c>
      <c r="K221" s="51">
        <f t="shared" si="69"/>
        <v>100</v>
      </c>
      <c r="L221" s="51">
        <f t="shared" si="70"/>
        <v>100</v>
      </c>
      <c r="M221" s="106"/>
    </row>
    <row r="222" spans="1:18" ht="30">
      <c r="A222" s="107"/>
      <c r="B222" s="107"/>
      <c r="C222" s="58" t="s">
        <v>247</v>
      </c>
      <c r="D222" s="12">
        <v>23.5</v>
      </c>
      <c r="E222" s="12">
        <v>24.82</v>
      </c>
      <c r="F222" s="12" t="s">
        <v>27</v>
      </c>
      <c r="G222" s="13">
        <v>100</v>
      </c>
      <c r="H222" s="13">
        <f t="shared" si="68"/>
        <v>105.61702127659574</v>
      </c>
      <c r="I222" s="12">
        <v>24.82</v>
      </c>
      <c r="J222" s="12">
        <v>26.16</v>
      </c>
      <c r="K222" s="51">
        <f t="shared" si="69"/>
        <v>100</v>
      </c>
      <c r="L222" s="51">
        <f t="shared" si="70"/>
        <v>105.39887187751813</v>
      </c>
      <c r="M222" s="107"/>
    </row>
    <row r="223" spans="1:18" ht="15" customHeight="1">
      <c r="A223" s="105">
        <v>16</v>
      </c>
      <c r="B223" s="113" t="s">
        <v>82</v>
      </c>
      <c r="C223" s="49" t="s">
        <v>18</v>
      </c>
      <c r="D223" s="50">
        <v>16.18</v>
      </c>
      <c r="E223" s="50">
        <v>17.22</v>
      </c>
      <c r="F223" s="50" t="s">
        <v>27</v>
      </c>
      <c r="G223" s="51">
        <v>100</v>
      </c>
      <c r="H223" s="51">
        <f t="shared" si="68"/>
        <v>106.42768850432634</v>
      </c>
      <c r="I223" s="50">
        <v>17.22</v>
      </c>
      <c r="J223" s="50">
        <v>17.600000000000001</v>
      </c>
      <c r="K223" s="51">
        <f t="shared" si="69"/>
        <v>100</v>
      </c>
      <c r="L223" s="51">
        <f t="shared" si="70"/>
        <v>102.20673635307782</v>
      </c>
      <c r="M223" s="113" t="s">
        <v>480</v>
      </c>
    </row>
    <row r="224" spans="1:18">
      <c r="A224" s="107"/>
      <c r="B224" s="115"/>
      <c r="C224" s="49" t="s">
        <v>19</v>
      </c>
      <c r="D224" s="50">
        <v>18.73</v>
      </c>
      <c r="E224" s="50">
        <v>19.87</v>
      </c>
      <c r="F224" s="50" t="s">
        <v>27</v>
      </c>
      <c r="G224" s="51">
        <v>100</v>
      </c>
      <c r="H224" s="51">
        <f t="shared" si="68"/>
        <v>106.08649225840898</v>
      </c>
      <c r="I224" s="50">
        <v>19.87</v>
      </c>
      <c r="J224" s="50">
        <v>20.81</v>
      </c>
      <c r="K224" s="51">
        <f t="shared" si="69"/>
        <v>100</v>
      </c>
      <c r="L224" s="51">
        <f t="shared" si="70"/>
        <v>104.73074987418218</v>
      </c>
      <c r="M224" s="115"/>
    </row>
    <row r="225" spans="1:13" ht="15" customHeight="1">
      <c r="A225" s="105">
        <v>17</v>
      </c>
      <c r="B225" s="105" t="s">
        <v>279</v>
      </c>
      <c r="C225" s="58" t="str">
        <f>C224</f>
        <v>тариф на водоотведение</v>
      </c>
      <c r="D225" s="12">
        <v>46.52</v>
      </c>
      <c r="E225" s="12">
        <v>60.07</v>
      </c>
      <c r="F225" s="12" t="s">
        <v>27</v>
      </c>
      <c r="G225" s="13">
        <v>100</v>
      </c>
      <c r="H225" s="13">
        <f t="shared" si="68"/>
        <v>129.12725709372313</v>
      </c>
      <c r="I225" s="12">
        <v>54.93</v>
      </c>
      <c r="J225" s="12">
        <v>54.93</v>
      </c>
      <c r="K225" s="51">
        <f t="shared" si="69"/>
        <v>91.443316131180282</v>
      </c>
      <c r="L225" s="51">
        <f t="shared" si="70"/>
        <v>100</v>
      </c>
      <c r="M225" s="105" t="s">
        <v>484</v>
      </c>
    </row>
    <row r="226" spans="1:13" ht="30">
      <c r="A226" s="107"/>
      <c r="B226" s="107"/>
      <c r="C226" s="58" t="str">
        <f>C207</f>
        <v>льготный тариф на водоотведение для населения (НДС не облагается)</v>
      </c>
      <c r="D226" s="12">
        <v>25.49</v>
      </c>
      <c r="E226" s="12">
        <v>26.92</v>
      </c>
      <c r="F226" s="12" t="s">
        <v>27</v>
      </c>
      <c r="G226" s="13">
        <v>100</v>
      </c>
      <c r="H226" s="13">
        <f t="shared" si="68"/>
        <v>105.61004315417813</v>
      </c>
      <c r="I226" s="12">
        <v>26.92</v>
      </c>
      <c r="J226" s="12">
        <v>28.37</v>
      </c>
      <c r="K226" s="51">
        <f t="shared" si="69"/>
        <v>100</v>
      </c>
      <c r="L226" s="51">
        <f t="shared" si="70"/>
        <v>105.38632986627043</v>
      </c>
      <c r="M226" s="107"/>
    </row>
    <row r="227" spans="1:13" ht="15" customHeight="1">
      <c r="A227" s="109" t="s">
        <v>33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1"/>
    </row>
    <row r="228" spans="1:13" ht="15" customHeight="1">
      <c r="A228" s="105">
        <v>1</v>
      </c>
      <c r="B228" s="105" t="s">
        <v>407</v>
      </c>
      <c r="C228" s="11" t="s">
        <v>18</v>
      </c>
      <c r="D228" s="12">
        <v>56.6</v>
      </c>
      <c r="E228" s="12">
        <v>60.03</v>
      </c>
      <c r="F228" s="12" t="s">
        <v>27</v>
      </c>
      <c r="G228" s="13">
        <v>100</v>
      </c>
      <c r="H228" s="13">
        <f>E228/D228*100</f>
        <v>106.06007067137809</v>
      </c>
      <c r="I228" s="12">
        <v>60.03</v>
      </c>
      <c r="J228" s="12">
        <v>79.34</v>
      </c>
      <c r="K228" s="24">
        <f>I228/E228</f>
        <v>1</v>
      </c>
      <c r="L228" s="24">
        <f t="shared" ref="L228:L233" si="71">J228/I228</f>
        <v>1.3216724970847911</v>
      </c>
      <c r="M228" s="105" t="s">
        <v>411</v>
      </c>
    </row>
    <row r="229" spans="1:13">
      <c r="A229" s="106"/>
      <c r="B229" s="106"/>
      <c r="C229" s="11" t="s">
        <v>19</v>
      </c>
      <c r="D229" s="12">
        <v>55.36</v>
      </c>
      <c r="E229" s="12">
        <v>59.81</v>
      </c>
      <c r="F229" s="12" t="s">
        <v>27</v>
      </c>
      <c r="G229" s="13">
        <v>100</v>
      </c>
      <c r="H229" s="13">
        <f t="shared" ref="H229:H245" si="72">E229/D229*100</f>
        <v>108.03829479768787</v>
      </c>
      <c r="I229" s="12">
        <v>59.81</v>
      </c>
      <c r="J229" s="12">
        <v>72.349999999999994</v>
      </c>
      <c r="K229" s="24">
        <f>I229/E229</f>
        <v>1</v>
      </c>
      <c r="L229" s="24">
        <f t="shared" si="71"/>
        <v>1.2096639357966894</v>
      </c>
      <c r="M229" s="106"/>
    </row>
    <row r="230" spans="1:13" ht="30">
      <c r="A230" s="106"/>
      <c r="B230" s="106"/>
      <c r="C230" s="11" t="s">
        <v>22</v>
      </c>
      <c r="D230" s="12">
        <v>55.39</v>
      </c>
      <c r="E230" s="12">
        <v>58.49</v>
      </c>
      <c r="F230" s="12" t="s">
        <v>27</v>
      </c>
      <c r="G230" s="13">
        <v>100</v>
      </c>
      <c r="H230" s="13">
        <f>E230/D230*100</f>
        <v>105.59667810074021</v>
      </c>
      <c r="I230" s="12">
        <v>58.49</v>
      </c>
      <c r="J230" s="12">
        <v>61.65</v>
      </c>
      <c r="K230" s="24">
        <f>I230/E230</f>
        <v>1</v>
      </c>
      <c r="L230" s="24">
        <f t="shared" si="71"/>
        <v>1.0540263292870575</v>
      </c>
      <c r="M230" s="106"/>
    </row>
    <row r="231" spans="1:13" ht="30">
      <c r="A231" s="107"/>
      <c r="B231" s="107"/>
      <c r="C231" s="11" t="s">
        <v>63</v>
      </c>
      <c r="D231" s="12">
        <v>38.049999999999997</v>
      </c>
      <c r="E231" s="12">
        <v>40.18</v>
      </c>
      <c r="F231" s="12" t="s">
        <v>27</v>
      </c>
      <c r="G231" s="13">
        <v>100</v>
      </c>
      <c r="H231" s="13">
        <f>E231/D231*100</f>
        <v>105.59789750328517</v>
      </c>
      <c r="I231" s="12">
        <v>40.18</v>
      </c>
      <c r="J231" s="12">
        <v>42.35</v>
      </c>
      <c r="K231" s="24">
        <f>I231/E231</f>
        <v>1</v>
      </c>
      <c r="L231" s="24">
        <f t="shared" si="71"/>
        <v>1.0540069686411151</v>
      </c>
      <c r="M231" s="107"/>
    </row>
    <row r="232" spans="1:13" ht="60" customHeight="1">
      <c r="A232" s="105">
        <v>2</v>
      </c>
      <c r="B232" s="130" t="s">
        <v>406</v>
      </c>
      <c r="C232" s="11" t="s">
        <v>18</v>
      </c>
      <c r="D232" s="12" t="s">
        <v>27</v>
      </c>
      <c r="E232" s="12" t="s">
        <v>27</v>
      </c>
      <c r="F232" s="12" t="s">
        <v>27</v>
      </c>
      <c r="G232" s="12" t="s">
        <v>27</v>
      </c>
      <c r="H232" s="12" t="s">
        <v>27</v>
      </c>
      <c r="I232" s="12">
        <v>28.92</v>
      </c>
      <c r="J232" s="12">
        <v>28.92</v>
      </c>
      <c r="K232" s="24" t="s">
        <v>27</v>
      </c>
      <c r="L232" s="24">
        <f t="shared" si="71"/>
        <v>1</v>
      </c>
      <c r="M232" s="105" t="s">
        <v>408</v>
      </c>
    </row>
    <row r="233" spans="1:13" ht="30">
      <c r="A233" s="107"/>
      <c r="B233" s="131"/>
      <c r="C233" s="11" t="s">
        <v>205</v>
      </c>
      <c r="D233" s="12" t="s">
        <v>27</v>
      </c>
      <c r="E233" s="12" t="s">
        <v>27</v>
      </c>
      <c r="F233" s="12" t="s">
        <v>27</v>
      </c>
      <c r="G233" s="12" t="s">
        <v>27</v>
      </c>
      <c r="H233" s="12" t="s">
        <v>27</v>
      </c>
      <c r="I233" s="12">
        <v>28.92</v>
      </c>
      <c r="J233" s="12">
        <v>28.92</v>
      </c>
      <c r="K233" s="24" t="s">
        <v>27</v>
      </c>
      <c r="L233" s="24">
        <f t="shared" si="71"/>
        <v>1</v>
      </c>
      <c r="M233" s="107"/>
    </row>
    <row r="234" spans="1:13" ht="15" customHeight="1">
      <c r="A234" s="105">
        <v>3</v>
      </c>
      <c r="B234" s="105" t="s">
        <v>288</v>
      </c>
      <c r="C234" s="11" t="s">
        <v>18</v>
      </c>
      <c r="D234" s="12">
        <v>52.32</v>
      </c>
      <c r="E234" s="12">
        <v>55.25</v>
      </c>
      <c r="F234" s="12" t="s">
        <v>27</v>
      </c>
      <c r="G234" s="13" t="s">
        <v>27</v>
      </c>
      <c r="H234" s="13">
        <f t="shared" si="72"/>
        <v>105.60015290519877</v>
      </c>
      <c r="I234" s="12">
        <v>55.25</v>
      </c>
      <c r="J234" s="12">
        <v>60.26</v>
      </c>
      <c r="K234" s="25">
        <f>I234/E234</f>
        <v>1</v>
      </c>
      <c r="L234" s="25">
        <f t="shared" ref="L234:L239" si="73">J234/I234</f>
        <v>1.0906787330316741</v>
      </c>
      <c r="M234" s="105" t="s">
        <v>411</v>
      </c>
    </row>
    <row r="235" spans="1:13">
      <c r="A235" s="106"/>
      <c r="B235" s="106"/>
      <c r="C235" s="11" t="s">
        <v>19</v>
      </c>
      <c r="D235" s="12">
        <v>40.72</v>
      </c>
      <c r="E235" s="12">
        <v>42.89</v>
      </c>
      <c r="F235" s="12" t="s">
        <v>27</v>
      </c>
      <c r="G235" s="13" t="s">
        <v>27</v>
      </c>
      <c r="H235" s="13">
        <f t="shared" si="72"/>
        <v>105.32907662082516</v>
      </c>
      <c r="I235" s="12">
        <v>42.89</v>
      </c>
      <c r="J235" s="12">
        <v>48.21</v>
      </c>
      <c r="K235" s="25">
        <f>I235/E235</f>
        <v>1</v>
      </c>
      <c r="L235" s="25">
        <f t="shared" si="73"/>
        <v>1.124038237351364</v>
      </c>
      <c r="M235" s="106"/>
    </row>
    <row r="236" spans="1:13" ht="30">
      <c r="A236" s="106"/>
      <c r="B236" s="106"/>
      <c r="C236" s="11" t="s">
        <v>22</v>
      </c>
      <c r="D236" s="12" t="s">
        <v>27</v>
      </c>
      <c r="E236" s="12" t="s">
        <v>27</v>
      </c>
      <c r="F236" s="12" t="s">
        <v>27</v>
      </c>
      <c r="G236" s="13" t="s">
        <v>27</v>
      </c>
      <c r="H236" s="13" t="s">
        <v>27</v>
      </c>
      <c r="I236" s="12">
        <v>55.25</v>
      </c>
      <c r="J236" s="12">
        <v>58.23</v>
      </c>
      <c r="K236" s="25">
        <v>1</v>
      </c>
      <c r="L236" s="25">
        <f t="shared" si="73"/>
        <v>1.0539366515837103</v>
      </c>
      <c r="M236" s="106"/>
    </row>
    <row r="237" spans="1:13" ht="45" customHeight="1">
      <c r="A237" s="107"/>
      <c r="B237" s="107"/>
      <c r="C237" s="11" t="s">
        <v>63</v>
      </c>
      <c r="D237" s="12">
        <v>37.17</v>
      </c>
      <c r="E237" s="12">
        <v>39.25</v>
      </c>
      <c r="F237" s="12" t="s">
        <v>27</v>
      </c>
      <c r="G237" s="13" t="s">
        <v>27</v>
      </c>
      <c r="H237" s="13">
        <f t="shared" si="72"/>
        <v>105.59591068065643</v>
      </c>
      <c r="I237" s="12">
        <v>39.25</v>
      </c>
      <c r="J237" s="12">
        <v>41.37</v>
      </c>
      <c r="K237" s="25">
        <f>I237/E237</f>
        <v>1</v>
      </c>
      <c r="L237" s="25">
        <f t="shared" si="73"/>
        <v>1.0540127388535032</v>
      </c>
      <c r="M237" s="107"/>
    </row>
    <row r="238" spans="1:13" ht="24" customHeight="1">
      <c r="A238" s="105">
        <v>4</v>
      </c>
      <c r="B238" s="105" t="s">
        <v>286</v>
      </c>
      <c r="C238" s="11" t="s">
        <v>18</v>
      </c>
      <c r="D238" s="12">
        <v>9.35</v>
      </c>
      <c r="E238" s="12">
        <v>9.7799999999999994</v>
      </c>
      <c r="F238" s="12" t="s">
        <v>27</v>
      </c>
      <c r="G238" s="13">
        <v>100</v>
      </c>
      <c r="H238" s="13">
        <f t="shared" si="72"/>
        <v>104.59893048128342</v>
      </c>
      <c r="I238" s="12">
        <v>9.7799999999999994</v>
      </c>
      <c r="J238" s="12">
        <v>10.18</v>
      </c>
      <c r="K238" s="25">
        <f>I238/E238</f>
        <v>1</v>
      </c>
      <c r="L238" s="25">
        <f t="shared" si="73"/>
        <v>1.0408997955010226</v>
      </c>
      <c r="M238" s="105" t="s">
        <v>411</v>
      </c>
    </row>
    <row r="239" spans="1:13" ht="27" customHeight="1">
      <c r="A239" s="107"/>
      <c r="B239" s="107"/>
      <c r="C239" s="11" t="s">
        <v>19</v>
      </c>
      <c r="D239" s="12">
        <v>24.69</v>
      </c>
      <c r="E239" s="12">
        <v>25.37</v>
      </c>
      <c r="F239" s="12" t="s">
        <v>27</v>
      </c>
      <c r="G239" s="13">
        <v>100</v>
      </c>
      <c r="H239" s="13">
        <f t="shared" si="72"/>
        <v>102.75415147833131</v>
      </c>
      <c r="I239" s="12">
        <v>25.37</v>
      </c>
      <c r="J239" s="12">
        <v>25.37</v>
      </c>
      <c r="K239" s="25">
        <f>I239/E239</f>
        <v>1</v>
      </c>
      <c r="L239" s="25">
        <f t="shared" si="73"/>
        <v>1</v>
      </c>
      <c r="M239" s="107"/>
    </row>
    <row r="240" spans="1:13" ht="15" customHeight="1">
      <c r="A240" s="105">
        <v>5</v>
      </c>
      <c r="B240" s="105" t="s">
        <v>287</v>
      </c>
      <c r="C240" s="11" t="s">
        <v>18</v>
      </c>
      <c r="D240" s="12">
        <v>69.069999999999993</v>
      </c>
      <c r="E240" s="12">
        <v>69.069999999999993</v>
      </c>
      <c r="F240" s="12" t="s">
        <v>27</v>
      </c>
      <c r="G240" s="13" t="s">
        <v>27</v>
      </c>
      <c r="H240" s="13">
        <f t="shared" ref="H240:H241" si="74">E240/D240*100</f>
        <v>100</v>
      </c>
      <c r="I240" s="12">
        <v>69.069999999999993</v>
      </c>
      <c r="J240" s="12">
        <v>69.069999999999993</v>
      </c>
      <c r="K240" s="25">
        <f t="shared" ref="K240:K245" si="75">I240/E240</f>
        <v>1</v>
      </c>
      <c r="L240" s="25">
        <f t="shared" ref="L240:L245" si="76">J240/I240</f>
        <v>1</v>
      </c>
      <c r="M240" s="105" t="s">
        <v>411</v>
      </c>
    </row>
    <row r="241" spans="1:13" ht="30">
      <c r="A241" s="107"/>
      <c r="B241" s="107"/>
      <c r="C241" s="11" t="s">
        <v>22</v>
      </c>
      <c r="D241" s="12">
        <v>54.98</v>
      </c>
      <c r="E241" s="12">
        <v>58.06</v>
      </c>
      <c r="F241" s="12" t="s">
        <v>27</v>
      </c>
      <c r="G241" s="13" t="s">
        <v>27</v>
      </c>
      <c r="H241" s="13">
        <f t="shared" si="74"/>
        <v>105.60203710440162</v>
      </c>
      <c r="I241" s="12">
        <v>58.06</v>
      </c>
      <c r="J241" s="12">
        <v>61.2</v>
      </c>
      <c r="K241" s="25">
        <f t="shared" si="75"/>
        <v>1</v>
      </c>
      <c r="L241" s="25">
        <f t="shared" si="76"/>
        <v>1.0540819841543232</v>
      </c>
      <c r="M241" s="106"/>
    </row>
    <row r="242" spans="1:13" ht="15" customHeight="1">
      <c r="A242" s="105">
        <v>6</v>
      </c>
      <c r="B242" s="105" t="s">
        <v>282</v>
      </c>
      <c r="C242" s="11" t="s">
        <v>18</v>
      </c>
      <c r="D242" s="12">
        <v>49.16</v>
      </c>
      <c r="E242" s="12">
        <v>53.52</v>
      </c>
      <c r="F242" s="12" t="s">
        <v>27</v>
      </c>
      <c r="G242" s="13">
        <v>100</v>
      </c>
      <c r="H242" s="13">
        <f t="shared" si="72"/>
        <v>108.86899918633037</v>
      </c>
      <c r="I242" s="12">
        <v>53.52</v>
      </c>
      <c r="J242" s="12">
        <v>72.42</v>
      </c>
      <c r="K242" s="25">
        <f t="shared" si="75"/>
        <v>1</v>
      </c>
      <c r="L242" s="25">
        <f t="shared" si="76"/>
        <v>1.3531390134529147</v>
      </c>
      <c r="M242" s="106"/>
    </row>
    <row r="243" spans="1:13" ht="30">
      <c r="A243" s="107"/>
      <c r="B243" s="107"/>
      <c r="C243" s="11" t="s">
        <v>22</v>
      </c>
      <c r="D243" s="12">
        <v>43.67</v>
      </c>
      <c r="E243" s="12">
        <v>46.12</v>
      </c>
      <c r="F243" s="12" t="s">
        <v>27</v>
      </c>
      <c r="G243" s="13">
        <v>100</v>
      </c>
      <c r="H243" s="13">
        <f t="shared" si="72"/>
        <v>105.61025875887336</v>
      </c>
      <c r="I243" s="12">
        <v>46.12</v>
      </c>
      <c r="J243" s="12">
        <v>48.61</v>
      </c>
      <c r="K243" s="25">
        <f t="shared" si="75"/>
        <v>1</v>
      </c>
      <c r="L243" s="25">
        <f t="shared" si="76"/>
        <v>1.0539895923677365</v>
      </c>
      <c r="M243" s="106"/>
    </row>
    <row r="244" spans="1:13" ht="15" customHeight="1">
      <c r="A244" s="105">
        <v>7</v>
      </c>
      <c r="B244" s="105" t="s">
        <v>283</v>
      </c>
      <c r="C244" s="27" t="s">
        <v>18</v>
      </c>
      <c r="D244" s="12">
        <v>49.16</v>
      </c>
      <c r="E244" s="12">
        <v>53.52</v>
      </c>
      <c r="F244" s="12" t="s">
        <v>27</v>
      </c>
      <c r="G244" s="13">
        <v>100</v>
      </c>
      <c r="H244" s="13">
        <f t="shared" si="72"/>
        <v>108.86899918633037</v>
      </c>
      <c r="I244" s="12">
        <v>53.52</v>
      </c>
      <c r="J244" s="12">
        <v>72.42</v>
      </c>
      <c r="K244" s="25">
        <f t="shared" si="75"/>
        <v>1</v>
      </c>
      <c r="L244" s="25">
        <f t="shared" si="76"/>
        <v>1.3531390134529147</v>
      </c>
      <c r="M244" s="106"/>
    </row>
    <row r="245" spans="1:13" ht="30">
      <c r="A245" s="107"/>
      <c r="B245" s="107"/>
      <c r="C245" s="28" t="s">
        <v>22</v>
      </c>
      <c r="D245" s="12">
        <v>35.97</v>
      </c>
      <c r="E245" s="12">
        <v>37.979999999999997</v>
      </c>
      <c r="F245" s="12" t="s">
        <v>27</v>
      </c>
      <c r="G245" s="13">
        <v>100</v>
      </c>
      <c r="H245" s="13">
        <f t="shared" si="72"/>
        <v>105.5879899916597</v>
      </c>
      <c r="I245" s="12">
        <v>37.979999999999997</v>
      </c>
      <c r="J245" s="12">
        <v>40.03</v>
      </c>
      <c r="K245" s="25">
        <f t="shared" si="75"/>
        <v>1</v>
      </c>
      <c r="L245" s="25">
        <f t="shared" si="76"/>
        <v>1.0539757767245921</v>
      </c>
      <c r="M245" s="107"/>
    </row>
    <row r="246" spans="1:13" ht="15" customHeight="1">
      <c r="A246" s="109" t="s">
        <v>253</v>
      </c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1"/>
    </row>
    <row r="247" spans="1:13" ht="15" customHeight="1">
      <c r="A247" s="109" t="s">
        <v>4</v>
      </c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1"/>
      <c r="M247" s="105" t="s">
        <v>435</v>
      </c>
    </row>
    <row r="248" spans="1:13" s="3" customFormat="1" ht="15" customHeight="1">
      <c r="A248" s="105">
        <v>1</v>
      </c>
      <c r="B248" s="105" t="s">
        <v>265</v>
      </c>
      <c r="C248" s="36" t="s">
        <v>18</v>
      </c>
      <c r="D248" s="12">
        <v>19.04</v>
      </c>
      <c r="E248" s="12">
        <v>21.02</v>
      </c>
      <c r="F248" s="12" t="s">
        <v>27</v>
      </c>
      <c r="G248" s="13">
        <v>100</v>
      </c>
      <c r="H248" s="13">
        <f t="shared" ref="H248:H254" si="77">E248/D248*100</f>
        <v>110.39915966386556</v>
      </c>
      <c r="I248" s="12">
        <v>21.02</v>
      </c>
      <c r="J248" s="12">
        <v>24.63</v>
      </c>
      <c r="K248" s="13">
        <f>I248/E248*100</f>
        <v>100</v>
      </c>
      <c r="L248" s="13">
        <f>J248/I248*100</f>
        <v>117.17411988582302</v>
      </c>
      <c r="M248" s="106"/>
    </row>
    <row r="249" spans="1:13" s="3" customFormat="1">
      <c r="A249" s="106"/>
      <c r="B249" s="106"/>
      <c r="C249" s="36" t="s">
        <v>28</v>
      </c>
      <c r="D249" s="12">
        <v>6.62</v>
      </c>
      <c r="E249" s="12">
        <f>D249</f>
        <v>6.62</v>
      </c>
      <c r="F249" s="12" t="s">
        <v>27</v>
      </c>
      <c r="G249" s="13">
        <v>76.976744186046517</v>
      </c>
      <c r="H249" s="13">
        <f t="shared" si="77"/>
        <v>100</v>
      </c>
      <c r="I249" s="12">
        <v>6.56</v>
      </c>
      <c r="J249" s="12">
        <f>I249</f>
        <v>6.56</v>
      </c>
      <c r="K249" s="13">
        <f>I249/E249*100</f>
        <v>99.09365558912387</v>
      </c>
      <c r="L249" s="13">
        <f t="shared" ref="L249:L266" si="78">J249/I249*100</f>
        <v>100</v>
      </c>
      <c r="M249" s="106"/>
    </row>
    <row r="250" spans="1:13">
      <c r="A250" s="107"/>
      <c r="B250" s="107"/>
      <c r="C250" s="36" t="s">
        <v>19</v>
      </c>
      <c r="D250" s="12">
        <v>12.29</v>
      </c>
      <c r="E250" s="12">
        <v>12.85</v>
      </c>
      <c r="F250" s="12" t="s">
        <v>27</v>
      </c>
      <c r="G250" s="13">
        <v>100</v>
      </c>
      <c r="H250" s="13">
        <f t="shared" si="77"/>
        <v>104.55655004068349</v>
      </c>
      <c r="I250" s="12">
        <v>12.85</v>
      </c>
      <c r="J250" s="12">
        <v>13.08</v>
      </c>
      <c r="K250" s="13">
        <f t="shared" ref="K250:K266" si="79">I250/E250*100</f>
        <v>100</v>
      </c>
      <c r="L250" s="13">
        <f t="shared" si="78"/>
        <v>101.78988326848248</v>
      </c>
      <c r="M250" s="106"/>
    </row>
    <row r="251" spans="1:13" ht="15" customHeight="1">
      <c r="A251" s="105">
        <v>2</v>
      </c>
      <c r="B251" s="105" t="s">
        <v>11</v>
      </c>
      <c r="C251" s="36" t="s">
        <v>18</v>
      </c>
      <c r="D251" s="12">
        <v>23.28</v>
      </c>
      <c r="E251" s="12">
        <v>24.46</v>
      </c>
      <c r="F251" s="12" t="s">
        <v>27</v>
      </c>
      <c r="G251" s="13">
        <v>100</v>
      </c>
      <c r="H251" s="13">
        <f t="shared" si="77"/>
        <v>105.06872852233677</v>
      </c>
      <c r="I251" s="12">
        <v>24.46</v>
      </c>
      <c r="J251" s="12">
        <v>39.74</v>
      </c>
      <c r="K251" s="13">
        <f t="shared" si="79"/>
        <v>100</v>
      </c>
      <c r="L251" s="13">
        <f t="shared" si="78"/>
        <v>162.46933769419459</v>
      </c>
      <c r="M251" s="106"/>
    </row>
    <row r="252" spans="1:13" ht="30">
      <c r="A252" s="106"/>
      <c r="B252" s="106"/>
      <c r="C252" s="36" t="s">
        <v>186</v>
      </c>
      <c r="D252" s="12">
        <v>27.94</v>
      </c>
      <c r="E252" s="12">
        <v>29.35</v>
      </c>
      <c r="F252" s="12" t="s">
        <v>27</v>
      </c>
      <c r="G252" s="13">
        <v>100</v>
      </c>
      <c r="H252" s="13">
        <f t="shared" si="77"/>
        <v>105.04652827487473</v>
      </c>
      <c r="I252" s="12">
        <v>29.35</v>
      </c>
      <c r="J252" s="12">
        <v>30.94</v>
      </c>
      <c r="K252" s="13">
        <f t="shared" si="79"/>
        <v>100</v>
      </c>
      <c r="L252" s="13">
        <f t="shared" si="78"/>
        <v>105.41737649063032</v>
      </c>
      <c r="M252" s="106"/>
    </row>
    <row r="253" spans="1:13">
      <c r="A253" s="106"/>
      <c r="B253" s="106"/>
      <c r="C253" s="36" t="s">
        <v>19</v>
      </c>
      <c r="D253" s="12">
        <v>29.56</v>
      </c>
      <c r="E253" s="12">
        <v>31.41</v>
      </c>
      <c r="F253" s="12" t="s">
        <v>27</v>
      </c>
      <c r="G253" s="13">
        <v>100</v>
      </c>
      <c r="H253" s="13">
        <f t="shared" si="77"/>
        <v>106.25845737483087</v>
      </c>
      <c r="I253" s="12">
        <v>31.41</v>
      </c>
      <c r="J253" s="12">
        <v>39.82</v>
      </c>
      <c r="K253" s="13">
        <f t="shared" si="79"/>
        <v>100</v>
      </c>
      <c r="L253" s="13">
        <f t="shared" si="78"/>
        <v>126.77491244826489</v>
      </c>
      <c r="M253" s="106"/>
    </row>
    <row r="254" spans="1:13" ht="30">
      <c r="A254" s="107"/>
      <c r="B254" s="107"/>
      <c r="C254" s="36" t="s">
        <v>51</v>
      </c>
      <c r="D254" s="12">
        <v>23.75</v>
      </c>
      <c r="E254" s="12">
        <v>25.08</v>
      </c>
      <c r="F254" s="12" t="s">
        <v>27</v>
      </c>
      <c r="G254" s="13">
        <v>100</v>
      </c>
      <c r="H254" s="13">
        <f t="shared" si="77"/>
        <v>105.59999999999998</v>
      </c>
      <c r="I254" s="12">
        <v>25.08</v>
      </c>
      <c r="J254" s="12">
        <v>26.44</v>
      </c>
      <c r="K254" s="13">
        <f t="shared" si="79"/>
        <v>100</v>
      </c>
      <c r="L254" s="13">
        <f t="shared" si="78"/>
        <v>105.42264752791071</v>
      </c>
      <c r="M254" s="107"/>
    </row>
    <row r="255" spans="1:13" ht="15" customHeight="1">
      <c r="A255" s="105">
        <v>3</v>
      </c>
      <c r="B255" s="105" t="s">
        <v>241</v>
      </c>
      <c r="C255" s="36" t="s">
        <v>18</v>
      </c>
      <c r="D255" s="12">
        <v>19.29</v>
      </c>
      <c r="E255" s="12">
        <v>20.32</v>
      </c>
      <c r="F255" s="12" t="s">
        <v>27</v>
      </c>
      <c r="G255" s="13">
        <v>100</v>
      </c>
      <c r="H255" s="13">
        <f>E255/D255*100</f>
        <v>105.33955417314671</v>
      </c>
      <c r="I255" s="12">
        <v>20.32</v>
      </c>
      <c r="J255" s="12">
        <v>90.86</v>
      </c>
      <c r="K255" s="13">
        <f t="shared" si="79"/>
        <v>100</v>
      </c>
      <c r="L255" s="13">
        <f t="shared" si="78"/>
        <v>447.14566929133861</v>
      </c>
      <c r="M255" s="105" t="s">
        <v>441</v>
      </c>
    </row>
    <row r="256" spans="1:13">
      <c r="A256" s="106"/>
      <c r="B256" s="106"/>
      <c r="C256" s="36" t="s">
        <v>19</v>
      </c>
      <c r="D256" s="12">
        <v>59.22</v>
      </c>
      <c r="E256" s="12">
        <v>63.36</v>
      </c>
      <c r="F256" s="12" t="s">
        <v>27</v>
      </c>
      <c r="G256" s="13">
        <v>100</v>
      </c>
      <c r="H256" s="13">
        <f t="shared" ref="H256:H268" si="80">E256/D256*100</f>
        <v>106.99088145896656</v>
      </c>
      <c r="I256" s="12">
        <v>63.36</v>
      </c>
      <c r="J256" s="12">
        <v>72.89</v>
      </c>
      <c r="K256" s="13">
        <f t="shared" si="79"/>
        <v>100</v>
      </c>
      <c r="L256" s="13">
        <f t="shared" si="78"/>
        <v>115.04103535353536</v>
      </c>
      <c r="M256" s="106"/>
    </row>
    <row r="257" spans="1:13" ht="30">
      <c r="A257" s="106"/>
      <c r="B257" s="106"/>
      <c r="C257" s="36" t="s">
        <v>50</v>
      </c>
      <c r="D257" s="12">
        <v>19.97</v>
      </c>
      <c r="E257" s="12">
        <v>21.08</v>
      </c>
      <c r="F257" s="12" t="s">
        <v>27</v>
      </c>
      <c r="G257" s="13">
        <v>100</v>
      </c>
      <c r="H257" s="13">
        <f t="shared" si="80"/>
        <v>105.55833750625938</v>
      </c>
      <c r="I257" s="12">
        <v>21.08</v>
      </c>
      <c r="J257" s="12">
        <v>22.22</v>
      </c>
      <c r="K257" s="13">
        <f t="shared" si="79"/>
        <v>100</v>
      </c>
      <c r="L257" s="13">
        <f t="shared" si="78"/>
        <v>105.4079696394687</v>
      </c>
      <c r="M257" s="106"/>
    </row>
    <row r="258" spans="1:13" ht="30">
      <c r="A258" s="107"/>
      <c r="B258" s="107"/>
      <c r="C258" s="36" t="s">
        <v>51</v>
      </c>
      <c r="D258" s="12">
        <v>27.37</v>
      </c>
      <c r="E258" s="12">
        <v>28.91</v>
      </c>
      <c r="F258" s="12" t="s">
        <v>27</v>
      </c>
      <c r="G258" s="13">
        <v>100</v>
      </c>
      <c r="H258" s="13">
        <f t="shared" si="80"/>
        <v>105.62659846547314</v>
      </c>
      <c r="I258" s="12">
        <v>28.91</v>
      </c>
      <c r="J258" s="12">
        <v>30.47</v>
      </c>
      <c r="K258" s="13">
        <f t="shared" si="79"/>
        <v>100</v>
      </c>
      <c r="L258" s="13">
        <f t="shared" si="78"/>
        <v>105.39605672777586</v>
      </c>
      <c r="M258" s="107"/>
    </row>
    <row r="259" spans="1:13" ht="15" customHeight="1">
      <c r="A259" s="105">
        <v>4</v>
      </c>
      <c r="B259" s="105" t="s">
        <v>394</v>
      </c>
      <c r="C259" s="36" t="s">
        <v>18</v>
      </c>
      <c r="D259" s="12">
        <v>52.44</v>
      </c>
      <c r="E259" s="12">
        <v>60.82</v>
      </c>
      <c r="F259" s="12" t="s">
        <v>27</v>
      </c>
      <c r="G259" s="13">
        <v>100</v>
      </c>
      <c r="H259" s="13">
        <f t="shared" si="80"/>
        <v>115.98016781083143</v>
      </c>
      <c r="I259" s="12" t="s">
        <v>27</v>
      </c>
      <c r="J259" s="12" t="s">
        <v>27</v>
      </c>
      <c r="K259" s="13" t="s">
        <v>27</v>
      </c>
      <c r="L259" s="13" t="s">
        <v>27</v>
      </c>
      <c r="M259" s="105" t="s">
        <v>457</v>
      </c>
    </row>
    <row r="260" spans="1:13" ht="30">
      <c r="A260" s="106"/>
      <c r="B260" s="106"/>
      <c r="C260" s="36" t="s">
        <v>22</v>
      </c>
      <c r="D260" s="12">
        <v>46.92</v>
      </c>
      <c r="E260" s="12">
        <v>49.55</v>
      </c>
      <c r="F260" s="12" t="s">
        <v>27</v>
      </c>
      <c r="G260" s="13">
        <v>100</v>
      </c>
      <c r="H260" s="13">
        <f t="shared" si="80"/>
        <v>105.60528559249786</v>
      </c>
      <c r="I260" s="12" t="s">
        <v>27</v>
      </c>
      <c r="J260" s="12" t="s">
        <v>27</v>
      </c>
      <c r="K260" s="13" t="s">
        <v>27</v>
      </c>
      <c r="L260" s="13" t="s">
        <v>27</v>
      </c>
      <c r="M260" s="106"/>
    </row>
    <row r="261" spans="1:13">
      <c r="A261" s="106"/>
      <c r="B261" s="106"/>
      <c r="C261" s="36" t="s">
        <v>19</v>
      </c>
      <c r="D261" s="12">
        <v>26.1</v>
      </c>
      <c r="E261" s="12">
        <v>32.340000000000003</v>
      </c>
      <c r="F261" s="12" t="s">
        <v>27</v>
      </c>
      <c r="G261" s="13">
        <v>100</v>
      </c>
      <c r="H261" s="13">
        <f t="shared" si="80"/>
        <v>123.90804597701151</v>
      </c>
      <c r="I261" s="12" t="s">
        <v>27</v>
      </c>
      <c r="J261" s="12" t="s">
        <v>27</v>
      </c>
      <c r="K261" s="13" t="s">
        <v>27</v>
      </c>
      <c r="L261" s="13" t="s">
        <v>27</v>
      </c>
      <c r="M261" s="106"/>
    </row>
    <row r="262" spans="1:13" ht="30">
      <c r="A262" s="107"/>
      <c r="B262" s="107"/>
      <c r="C262" s="36" t="s">
        <v>63</v>
      </c>
      <c r="D262" s="12">
        <v>25.03</v>
      </c>
      <c r="E262" s="12">
        <v>26.43</v>
      </c>
      <c r="F262" s="12" t="s">
        <v>27</v>
      </c>
      <c r="G262" s="13">
        <v>100</v>
      </c>
      <c r="H262" s="13">
        <f t="shared" si="80"/>
        <v>105.59328805433479</v>
      </c>
      <c r="I262" s="12" t="s">
        <v>27</v>
      </c>
      <c r="J262" s="12" t="s">
        <v>27</v>
      </c>
      <c r="K262" s="13" t="s">
        <v>27</v>
      </c>
      <c r="L262" s="13" t="s">
        <v>27</v>
      </c>
      <c r="M262" s="107"/>
    </row>
    <row r="263" spans="1:13" ht="15" customHeight="1">
      <c r="A263" s="105">
        <v>5</v>
      </c>
      <c r="B263" s="105" t="s">
        <v>370</v>
      </c>
      <c r="C263" s="36" t="s">
        <v>18</v>
      </c>
      <c r="D263" s="12">
        <v>49.58</v>
      </c>
      <c r="E263" s="12">
        <v>135.76</v>
      </c>
      <c r="F263" s="12" t="s">
        <v>27</v>
      </c>
      <c r="G263" s="13">
        <v>100</v>
      </c>
      <c r="H263" s="13">
        <f t="shared" si="80"/>
        <v>273.82008874546187</v>
      </c>
      <c r="I263" s="12">
        <v>135.76</v>
      </c>
      <c r="J263" s="12">
        <v>236.86</v>
      </c>
      <c r="K263" s="13">
        <f t="shared" si="79"/>
        <v>100</v>
      </c>
      <c r="L263" s="13">
        <f t="shared" si="78"/>
        <v>174.46965232763702</v>
      </c>
      <c r="M263" s="105" t="s">
        <v>436</v>
      </c>
    </row>
    <row r="264" spans="1:13" ht="30">
      <c r="A264" s="106"/>
      <c r="B264" s="106"/>
      <c r="C264" s="36" t="s">
        <v>22</v>
      </c>
      <c r="D264" s="12">
        <v>46.39</v>
      </c>
      <c r="E264" s="12">
        <v>48.99</v>
      </c>
      <c r="F264" s="12" t="s">
        <v>27</v>
      </c>
      <c r="G264" s="13">
        <v>100</v>
      </c>
      <c r="H264" s="13">
        <f t="shared" si="80"/>
        <v>105.60465617589998</v>
      </c>
      <c r="I264" s="12">
        <v>48.99</v>
      </c>
      <c r="J264" s="12">
        <v>51.64</v>
      </c>
      <c r="K264" s="13">
        <f t="shared" si="79"/>
        <v>100</v>
      </c>
      <c r="L264" s="13">
        <f t="shared" si="78"/>
        <v>105.40926719738721</v>
      </c>
      <c r="M264" s="106"/>
    </row>
    <row r="265" spans="1:13">
      <c r="A265" s="106"/>
      <c r="B265" s="106"/>
      <c r="C265" s="36" t="s">
        <v>19</v>
      </c>
      <c r="D265" s="12">
        <v>80.09</v>
      </c>
      <c r="E265" s="12">
        <v>118.01</v>
      </c>
      <c r="F265" s="12" t="s">
        <v>27</v>
      </c>
      <c r="G265" s="13">
        <v>100</v>
      </c>
      <c r="H265" s="13">
        <f t="shared" si="80"/>
        <v>147.34673492321139</v>
      </c>
      <c r="I265" s="12">
        <v>118.01</v>
      </c>
      <c r="J265" s="12">
        <v>121.58</v>
      </c>
      <c r="K265" s="13">
        <f t="shared" si="79"/>
        <v>100</v>
      </c>
      <c r="L265" s="13">
        <f t="shared" si="78"/>
        <v>103.0251673586984</v>
      </c>
      <c r="M265" s="106"/>
    </row>
    <row r="266" spans="1:13" ht="30">
      <c r="A266" s="107"/>
      <c r="B266" s="107"/>
      <c r="C266" s="37" t="s">
        <v>63</v>
      </c>
      <c r="D266" s="39">
        <v>28.81</v>
      </c>
      <c r="E266" s="39">
        <v>30.42</v>
      </c>
      <c r="F266" s="39" t="s">
        <v>27</v>
      </c>
      <c r="G266" s="34">
        <v>100</v>
      </c>
      <c r="H266" s="34">
        <f t="shared" si="80"/>
        <v>105.58833738285318</v>
      </c>
      <c r="I266" s="39">
        <v>30.42</v>
      </c>
      <c r="J266" s="12">
        <v>32.06</v>
      </c>
      <c r="K266" s="13">
        <f t="shared" si="79"/>
        <v>100</v>
      </c>
      <c r="L266" s="13">
        <f t="shared" si="78"/>
        <v>105.39119000657462</v>
      </c>
      <c r="M266" s="107"/>
    </row>
    <row r="267" spans="1:13" ht="30" customHeight="1">
      <c r="A267" s="105">
        <v>6</v>
      </c>
      <c r="B267" s="105" t="s">
        <v>383</v>
      </c>
      <c r="C267" s="36" t="s">
        <v>30</v>
      </c>
      <c r="D267" s="12">
        <v>8.66</v>
      </c>
      <c r="E267" s="12">
        <v>8.66</v>
      </c>
      <c r="F267" s="12" t="s">
        <v>27</v>
      </c>
      <c r="G267" s="13" t="s">
        <v>27</v>
      </c>
      <c r="H267" s="13">
        <f t="shared" si="80"/>
        <v>100</v>
      </c>
      <c r="I267" s="12" t="s">
        <v>27</v>
      </c>
      <c r="J267" s="12" t="s">
        <v>27</v>
      </c>
      <c r="K267" s="13" t="s">
        <v>27</v>
      </c>
      <c r="L267" s="13" t="s">
        <v>27</v>
      </c>
      <c r="M267" s="105" t="s">
        <v>458</v>
      </c>
    </row>
    <row r="268" spans="1:13" ht="30">
      <c r="A268" s="107"/>
      <c r="B268" s="107"/>
      <c r="C268" s="36" t="s">
        <v>31</v>
      </c>
      <c r="D268" s="12">
        <v>11.74</v>
      </c>
      <c r="E268" s="12">
        <v>11.74</v>
      </c>
      <c r="F268" s="12" t="s">
        <v>27</v>
      </c>
      <c r="G268" s="13" t="s">
        <v>27</v>
      </c>
      <c r="H268" s="13">
        <f t="shared" si="80"/>
        <v>100</v>
      </c>
      <c r="I268" s="12" t="s">
        <v>27</v>
      </c>
      <c r="J268" s="12" t="s">
        <v>27</v>
      </c>
      <c r="K268" s="13" t="s">
        <v>27</v>
      </c>
      <c r="L268" s="13" t="s">
        <v>27</v>
      </c>
      <c r="M268" s="107"/>
    </row>
    <row r="269" spans="1:13" ht="15" customHeight="1">
      <c r="A269" s="109" t="s">
        <v>6</v>
      </c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1"/>
      <c r="M269" s="105" t="s">
        <v>437</v>
      </c>
    </row>
    <row r="270" spans="1:13" ht="15" customHeight="1">
      <c r="A270" s="105">
        <v>7</v>
      </c>
      <c r="B270" s="105" t="s">
        <v>438</v>
      </c>
      <c r="C270" s="36" t="s">
        <v>18</v>
      </c>
      <c r="D270" s="12">
        <v>55.98</v>
      </c>
      <c r="E270" s="12">
        <v>59.79</v>
      </c>
      <c r="F270" s="12" t="s">
        <v>27</v>
      </c>
      <c r="G270" s="13">
        <v>100</v>
      </c>
      <c r="H270" s="13">
        <f t="shared" ref="H270:H272" si="81">E270/D270*100</f>
        <v>106.80600214362272</v>
      </c>
      <c r="I270" s="12">
        <v>71.75</v>
      </c>
      <c r="J270" s="12">
        <v>81.73</v>
      </c>
      <c r="K270" s="13">
        <f>I270/E270*100</f>
        <v>120.00334504097677</v>
      </c>
      <c r="L270" s="13">
        <f>J270/I270*100</f>
        <v>113.90940766550524</v>
      </c>
      <c r="M270" s="106"/>
    </row>
    <row r="271" spans="1:13" ht="46.5" customHeight="1">
      <c r="A271" s="107"/>
      <c r="B271" s="107"/>
      <c r="C271" s="36" t="s">
        <v>50</v>
      </c>
      <c r="D271" s="12">
        <v>49</v>
      </c>
      <c r="E271" s="12">
        <v>51.74</v>
      </c>
      <c r="F271" s="12" t="s">
        <v>27</v>
      </c>
      <c r="G271" s="13">
        <v>100</v>
      </c>
      <c r="H271" s="13">
        <f t="shared" si="81"/>
        <v>105.59183673469389</v>
      </c>
      <c r="I271" s="12">
        <v>51.74</v>
      </c>
      <c r="J271" s="12">
        <v>54.53</v>
      </c>
      <c r="K271" s="13">
        <f t="shared" ref="K271:K272" si="82">I271/E271*100</f>
        <v>100</v>
      </c>
      <c r="L271" s="13">
        <f t="shared" ref="L271:L272" si="83">J271/I271*100</f>
        <v>105.39234634712022</v>
      </c>
      <c r="M271" s="107"/>
    </row>
    <row r="272" spans="1:13" ht="45">
      <c r="A272" s="36">
        <v>8</v>
      </c>
      <c r="B272" s="38" t="s">
        <v>249</v>
      </c>
      <c r="C272" s="38" t="s">
        <v>18</v>
      </c>
      <c r="D272" s="12">
        <v>40.200000000000003</v>
      </c>
      <c r="E272" s="12">
        <v>42.45</v>
      </c>
      <c r="F272" s="12" t="s">
        <v>27</v>
      </c>
      <c r="G272" s="13">
        <v>100</v>
      </c>
      <c r="H272" s="13">
        <f t="shared" si="81"/>
        <v>105.59701492537314</v>
      </c>
      <c r="I272" s="12">
        <v>42.45</v>
      </c>
      <c r="J272" s="12">
        <v>44.03</v>
      </c>
      <c r="K272" s="13">
        <f t="shared" si="82"/>
        <v>100</v>
      </c>
      <c r="L272" s="13">
        <f t="shared" si="83"/>
        <v>103.72202591283863</v>
      </c>
      <c r="M272" s="36" t="s">
        <v>435</v>
      </c>
    </row>
    <row r="273" spans="1:13" ht="15" customHeight="1">
      <c r="A273" s="143" t="s">
        <v>154</v>
      </c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5"/>
      <c r="M273" s="105" t="s">
        <v>437</v>
      </c>
    </row>
    <row r="274" spans="1:13" ht="15" customHeight="1">
      <c r="A274" s="105">
        <v>9</v>
      </c>
      <c r="B274" s="105" t="str">
        <f>B270</f>
        <v>МУП Кинешемского муниципального района "Сириус" (без учета НДС) с 01.01.2021 НДС не облагается</v>
      </c>
      <c r="C274" s="36" t="s">
        <v>18</v>
      </c>
      <c r="D274" s="12">
        <v>46.2</v>
      </c>
      <c r="E274" s="12">
        <v>49.1</v>
      </c>
      <c r="F274" s="12" t="s">
        <v>27</v>
      </c>
      <c r="G274" s="13">
        <v>100</v>
      </c>
      <c r="H274" s="13">
        <f t="shared" ref="H274:H284" si="84">E274/D274*100</f>
        <v>106.27705627705627</v>
      </c>
      <c r="I274" s="12">
        <v>58.92</v>
      </c>
      <c r="J274" s="12">
        <v>73.77</v>
      </c>
      <c r="K274" s="13">
        <f>I274/E274*100</f>
        <v>120</v>
      </c>
      <c r="L274" s="13">
        <f>J274/I274*100</f>
        <v>125.20366598778003</v>
      </c>
      <c r="M274" s="106"/>
    </row>
    <row r="275" spans="1:13" ht="51.75" customHeight="1">
      <c r="A275" s="107"/>
      <c r="B275" s="107"/>
      <c r="C275" s="36" t="s">
        <v>50</v>
      </c>
      <c r="D275" s="12">
        <v>42.97</v>
      </c>
      <c r="E275" s="12">
        <v>45.38</v>
      </c>
      <c r="F275" s="12" t="s">
        <v>27</v>
      </c>
      <c r="G275" s="13">
        <v>100</v>
      </c>
      <c r="H275" s="13">
        <f t="shared" si="84"/>
        <v>105.60856411449851</v>
      </c>
      <c r="I275" s="12">
        <v>45.38</v>
      </c>
      <c r="J275" s="12">
        <v>47.83</v>
      </c>
      <c r="K275" s="13">
        <f t="shared" ref="K275:K281" si="85">I275/E275*100</f>
        <v>100</v>
      </c>
      <c r="L275" s="13">
        <f t="shared" ref="L275:L281" si="86">J275/I275*100</f>
        <v>105.39885412075802</v>
      </c>
      <c r="M275" s="107"/>
    </row>
    <row r="276" spans="1:13" ht="15" customHeight="1">
      <c r="A276" s="105">
        <v>10</v>
      </c>
      <c r="B276" s="105" t="s">
        <v>318</v>
      </c>
      <c r="C276" s="36" t="s">
        <v>18</v>
      </c>
      <c r="D276" s="12">
        <v>8.86</v>
      </c>
      <c r="E276" s="12">
        <v>9.34</v>
      </c>
      <c r="F276" s="12" t="s">
        <v>27</v>
      </c>
      <c r="G276" s="13">
        <v>100</v>
      </c>
      <c r="H276" s="13">
        <f t="shared" si="84"/>
        <v>105.41760722347631</v>
      </c>
      <c r="I276" s="12">
        <v>9.34</v>
      </c>
      <c r="J276" s="12">
        <v>9.6300000000000008</v>
      </c>
      <c r="K276" s="13">
        <f t="shared" si="85"/>
        <v>100</v>
      </c>
      <c r="L276" s="13">
        <f t="shared" si="86"/>
        <v>103.10492505353319</v>
      </c>
      <c r="M276" s="105" t="s">
        <v>435</v>
      </c>
    </row>
    <row r="277" spans="1:13" ht="30">
      <c r="A277" s="107"/>
      <c r="B277" s="107"/>
      <c r="C277" s="36" t="s">
        <v>186</v>
      </c>
      <c r="D277" s="12">
        <v>10.63</v>
      </c>
      <c r="E277" s="12">
        <v>11.21</v>
      </c>
      <c r="F277" s="12" t="s">
        <v>27</v>
      </c>
      <c r="G277" s="13">
        <v>100</v>
      </c>
      <c r="H277" s="13">
        <f t="shared" si="84"/>
        <v>105.45625587958607</v>
      </c>
      <c r="I277" s="12">
        <v>11.21</v>
      </c>
      <c r="J277" s="12">
        <v>11.56</v>
      </c>
      <c r="K277" s="13">
        <f t="shared" si="85"/>
        <v>100</v>
      </c>
      <c r="L277" s="13">
        <f t="shared" si="86"/>
        <v>103.12221231043711</v>
      </c>
      <c r="M277" s="106"/>
    </row>
    <row r="278" spans="1:13" ht="15" customHeight="1">
      <c r="A278" s="105">
        <v>11</v>
      </c>
      <c r="B278" s="105" t="s">
        <v>187</v>
      </c>
      <c r="C278" s="36" t="s">
        <v>18</v>
      </c>
      <c r="D278" s="12">
        <v>15.29</v>
      </c>
      <c r="E278" s="12">
        <v>15.52</v>
      </c>
      <c r="F278" s="12" t="s">
        <v>27</v>
      </c>
      <c r="G278" s="13">
        <v>100</v>
      </c>
      <c r="H278" s="13">
        <f t="shared" si="84"/>
        <v>101.50425114453891</v>
      </c>
      <c r="I278" s="12">
        <v>15.52</v>
      </c>
      <c r="J278" s="12">
        <v>16</v>
      </c>
      <c r="K278" s="13">
        <f t="shared" si="85"/>
        <v>100</v>
      </c>
      <c r="L278" s="13">
        <f t="shared" si="86"/>
        <v>103.09278350515466</v>
      </c>
      <c r="M278" s="106"/>
    </row>
    <row r="279" spans="1:13" s="3" customFormat="1" ht="30">
      <c r="A279" s="106"/>
      <c r="B279" s="106"/>
      <c r="C279" s="36" t="s">
        <v>22</v>
      </c>
      <c r="D279" s="12">
        <v>9.84</v>
      </c>
      <c r="E279" s="12">
        <v>10.39</v>
      </c>
      <c r="F279" s="12" t="s">
        <v>27</v>
      </c>
      <c r="G279" s="13">
        <v>100</v>
      </c>
      <c r="H279" s="13">
        <f t="shared" si="84"/>
        <v>105.58943089430895</v>
      </c>
      <c r="I279" s="12">
        <v>10.39</v>
      </c>
      <c r="J279" s="12">
        <v>10.95</v>
      </c>
      <c r="K279" s="13">
        <f t="shared" si="85"/>
        <v>100</v>
      </c>
      <c r="L279" s="13">
        <f t="shared" si="86"/>
        <v>105.38979788257939</v>
      </c>
      <c r="M279" s="106"/>
    </row>
    <row r="280" spans="1:13" s="3" customFormat="1">
      <c r="A280" s="106"/>
      <c r="B280" s="106"/>
      <c r="C280" s="36" t="s">
        <v>19</v>
      </c>
      <c r="D280" s="12">
        <v>8.5299999999999994</v>
      </c>
      <c r="E280" s="12">
        <v>9.73</v>
      </c>
      <c r="F280" s="12" t="s">
        <v>27</v>
      </c>
      <c r="G280" s="13">
        <v>100</v>
      </c>
      <c r="H280" s="13">
        <f t="shared" si="84"/>
        <v>114.06799531066825</v>
      </c>
      <c r="I280" s="12">
        <v>9.73</v>
      </c>
      <c r="J280" s="12">
        <v>9.92</v>
      </c>
      <c r="K280" s="13">
        <f t="shared" si="85"/>
        <v>100</v>
      </c>
      <c r="L280" s="13">
        <f t="shared" si="86"/>
        <v>101.95272353545735</v>
      </c>
      <c r="M280" s="106"/>
    </row>
    <row r="281" spans="1:13" s="3" customFormat="1" ht="30">
      <c r="A281" s="107"/>
      <c r="B281" s="107"/>
      <c r="C281" s="36" t="s">
        <v>63</v>
      </c>
      <c r="D281" s="12">
        <v>4.47</v>
      </c>
      <c r="E281" s="12">
        <v>4.72</v>
      </c>
      <c r="F281" s="12" t="s">
        <v>27</v>
      </c>
      <c r="G281" s="13">
        <v>100</v>
      </c>
      <c r="H281" s="13">
        <f t="shared" si="84"/>
        <v>105.59284116331096</v>
      </c>
      <c r="I281" s="12">
        <v>4.72</v>
      </c>
      <c r="J281" s="12">
        <v>4.97</v>
      </c>
      <c r="K281" s="13">
        <f t="shared" si="85"/>
        <v>100</v>
      </c>
      <c r="L281" s="13">
        <f t="shared" si="86"/>
        <v>105.29661016949152</v>
      </c>
      <c r="M281" s="107"/>
    </row>
    <row r="282" spans="1:13" s="3" customFormat="1" ht="15" customHeight="1">
      <c r="A282" s="143" t="s">
        <v>254</v>
      </c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5"/>
      <c r="M282" s="105" t="s">
        <v>437</v>
      </c>
    </row>
    <row r="283" spans="1:13" s="3" customFormat="1" ht="15" customHeight="1">
      <c r="A283" s="105">
        <v>12</v>
      </c>
      <c r="B283" s="105" t="s">
        <v>439</v>
      </c>
      <c r="C283" s="36" t="s">
        <v>18</v>
      </c>
      <c r="D283" s="12">
        <v>39.619999999999997</v>
      </c>
      <c r="E283" s="12">
        <v>41.76</v>
      </c>
      <c r="F283" s="12" t="s">
        <v>27</v>
      </c>
      <c r="G283" s="13">
        <v>100</v>
      </c>
      <c r="H283" s="13">
        <f t="shared" si="84"/>
        <v>105.40131246845029</v>
      </c>
      <c r="I283" s="12">
        <v>50.11</v>
      </c>
      <c r="J283" s="12">
        <v>56.58</v>
      </c>
      <c r="K283" s="13">
        <f>I283/E283*100</f>
        <v>119.99521072796935</v>
      </c>
      <c r="L283" s="13">
        <f>J283/I283*100</f>
        <v>112.91159449211735</v>
      </c>
      <c r="M283" s="106"/>
    </row>
    <row r="284" spans="1:13" s="3" customFormat="1" ht="36.75" customHeight="1">
      <c r="A284" s="107"/>
      <c r="B284" s="107"/>
      <c r="C284" s="36" t="s">
        <v>50</v>
      </c>
      <c r="D284" s="12">
        <v>47.54</v>
      </c>
      <c r="E284" s="12">
        <v>50.11</v>
      </c>
      <c r="F284" s="12" t="s">
        <v>27</v>
      </c>
      <c r="G284" s="13">
        <v>100</v>
      </c>
      <c r="H284" s="13">
        <f t="shared" si="84"/>
        <v>105.40597391670173</v>
      </c>
      <c r="I284" s="12">
        <v>50.11</v>
      </c>
      <c r="J284" s="12">
        <v>52.82</v>
      </c>
      <c r="K284" s="13">
        <f>I284/E284*100</f>
        <v>100</v>
      </c>
      <c r="L284" s="13">
        <f>J284/I284*100</f>
        <v>105.40810217521452</v>
      </c>
      <c r="M284" s="106"/>
    </row>
    <row r="285" spans="1:13" s="3" customFormat="1" ht="15" customHeight="1">
      <c r="A285" s="143" t="s">
        <v>7</v>
      </c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5"/>
      <c r="M285" s="106"/>
    </row>
    <row r="286" spans="1:13" s="3" customFormat="1" ht="15" customHeight="1">
      <c r="A286" s="105">
        <v>13</v>
      </c>
      <c r="B286" s="105" t="s">
        <v>440</v>
      </c>
      <c r="C286" s="36" t="s">
        <v>18</v>
      </c>
      <c r="D286" s="12">
        <v>39.07</v>
      </c>
      <c r="E286" s="12">
        <v>48.72</v>
      </c>
      <c r="F286" s="12" t="s">
        <v>27</v>
      </c>
      <c r="G286" s="13">
        <v>100</v>
      </c>
      <c r="H286" s="13">
        <f t="shared" ref="H286:H290" si="87">E286/D286*100</f>
        <v>124.69925774251342</v>
      </c>
      <c r="I286" s="12">
        <v>58.46</v>
      </c>
      <c r="J286" s="12">
        <v>62.89</v>
      </c>
      <c r="K286" s="13">
        <f>I286/E286*100</f>
        <v>119.99178981937604</v>
      </c>
      <c r="L286" s="13">
        <f>J286/I286*100</f>
        <v>107.57783099555252</v>
      </c>
      <c r="M286" s="106"/>
    </row>
    <row r="287" spans="1:13" s="3" customFormat="1" ht="30">
      <c r="A287" s="106"/>
      <c r="B287" s="106"/>
      <c r="C287" s="36" t="s">
        <v>50</v>
      </c>
      <c r="D287" s="12">
        <v>18.7</v>
      </c>
      <c r="E287" s="12">
        <v>19.739999999999998</v>
      </c>
      <c r="F287" s="12" t="s">
        <v>27</v>
      </c>
      <c r="G287" s="13">
        <v>100</v>
      </c>
      <c r="H287" s="13">
        <f t="shared" si="87"/>
        <v>105.56149732620321</v>
      </c>
      <c r="I287" s="12">
        <v>19.739999999999998</v>
      </c>
      <c r="J287" s="12">
        <v>20.81</v>
      </c>
      <c r="K287" s="13">
        <f t="shared" ref="K287:K290" si="88">I287/E287*100</f>
        <v>100</v>
      </c>
      <c r="L287" s="13">
        <f t="shared" ref="L287:L290" si="89">J287/I287*100</f>
        <v>105.42046605876394</v>
      </c>
      <c r="M287" s="106"/>
    </row>
    <row r="288" spans="1:13" s="3" customFormat="1">
      <c r="A288" s="106"/>
      <c r="B288" s="106"/>
      <c r="C288" s="36" t="s">
        <v>19</v>
      </c>
      <c r="D288" s="12">
        <v>45.17</v>
      </c>
      <c r="E288" s="12">
        <v>48.6</v>
      </c>
      <c r="F288" s="12" t="s">
        <v>27</v>
      </c>
      <c r="G288" s="13">
        <v>100</v>
      </c>
      <c r="H288" s="13">
        <f t="shared" si="87"/>
        <v>107.59353553243302</v>
      </c>
      <c r="I288" s="12">
        <v>53.65</v>
      </c>
      <c r="J288" s="12">
        <v>53.65</v>
      </c>
      <c r="K288" s="13">
        <f t="shared" si="88"/>
        <v>110.3909465020576</v>
      </c>
      <c r="L288" s="13">
        <f t="shared" si="89"/>
        <v>100</v>
      </c>
      <c r="M288" s="106"/>
    </row>
    <row r="289" spans="1:13" s="3" customFormat="1" ht="30">
      <c r="A289" s="107"/>
      <c r="B289" s="107"/>
      <c r="C289" s="36" t="s">
        <v>51</v>
      </c>
      <c r="D289" s="12">
        <v>32.96</v>
      </c>
      <c r="E289" s="12">
        <v>34.81</v>
      </c>
      <c r="F289" s="12" t="s">
        <v>27</v>
      </c>
      <c r="G289" s="13">
        <v>100</v>
      </c>
      <c r="H289" s="13">
        <f t="shared" si="87"/>
        <v>105.6128640776699</v>
      </c>
      <c r="I289" s="12">
        <v>34.81</v>
      </c>
      <c r="J289" s="12">
        <v>36.69</v>
      </c>
      <c r="K289" s="13">
        <f t="shared" si="88"/>
        <v>100</v>
      </c>
      <c r="L289" s="13">
        <f t="shared" si="89"/>
        <v>105.40074691180695</v>
      </c>
      <c r="M289" s="107"/>
    </row>
    <row r="290" spans="1:13" s="3" customFormat="1" ht="45">
      <c r="A290" s="36">
        <v>14</v>
      </c>
      <c r="B290" s="36" t="s">
        <v>155</v>
      </c>
      <c r="C290" s="36" t="s">
        <v>19</v>
      </c>
      <c r="D290" s="12">
        <v>21.36</v>
      </c>
      <c r="E290" s="12">
        <v>22.3</v>
      </c>
      <c r="F290" s="12" t="s">
        <v>27</v>
      </c>
      <c r="G290" s="13">
        <v>100</v>
      </c>
      <c r="H290" s="13">
        <f t="shared" si="87"/>
        <v>104.40074906367043</v>
      </c>
      <c r="I290" s="12">
        <v>22.3</v>
      </c>
      <c r="J290" s="12">
        <v>22.69</v>
      </c>
      <c r="K290" s="13">
        <f t="shared" si="88"/>
        <v>100</v>
      </c>
      <c r="L290" s="13">
        <f t="shared" si="89"/>
        <v>101.74887892376682</v>
      </c>
      <c r="M290" s="36" t="s">
        <v>435</v>
      </c>
    </row>
    <row r="291" spans="1:13" s="3" customFormat="1" ht="15" customHeight="1">
      <c r="A291" s="109" t="s">
        <v>188</v>
      </c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1"/>
      <c r="M291" s="105" t="s">
        <v>437</v>
      </c>
    </row>
    <row r="292" spans="1:13" ht="15" customHeight="1">
      <c r="A292" s="105">
        <v>15</v>
      </c>
      <c r="B292" s="105" t="str">
        <f>B270</f>
        <v>МУП Кинешемского муниципального района "Сириус" (без учета НДС) с 01.01.2021 НДС не облагается</v>
      </c>
      <c r="C292" s="36" t="s">
        <v>18</v>
      </c>
      <c r="D292" s="12">
        <v>58.47</v>
      </c>
      <c r="E292" s="12">
        <v>60.63</v>
      </c>
      <c r="F292" s="12" t="s">
        <v>27</v>
      </c>
      <c r="G292" s="13">
        <v>100</v>
      </c>
      <c r="H292" s="13">
        <f t="shared" ref="H292" si="90">E292/D292*100</f>
        <v>103.69420215495127</v>
      </c>
      <c r="I292" s="12">
        <v>70.989999999999995</v>
      </c>
      <c r="J292" s="12">
        <v>70.989999999999995</v>
      </c>
      <c r="K292" s="13">
        <f>I292/E292*100</f>
        <v>117.08725053603825</v>
      </c>
      <c r="L292" s="13">
        <f>J292/I292*100</f>
        <v>100</v>
      </c>
      <c r="M292" s="106"/>
    </row>
    <row r="293" spans="1:13" s="3" customFormat="1" ht="48.75" customHeight="1">
      <c r="A293" s="107"/>
      <c r="B293" s="107"/>
      <c r="C293" s="36" t="s">
        <v>50</v>
      </c>
      <c r="D293" s="12">
        <v>45.42</v>
      </c>
      <c r="E293" s="12">
        <v>47.96</v>
      </c>
      <c r="F293" s="12" t="s">
        <v>27</v>
      </c>
      <c r="G293" s="13">
        <v>100</v>
      </c>
      <c r="H293" s="13">
        <f t="shared" ref="H293:H297" si="91">E293/D293*100</f>
        <v>105.59225011008367</v>
      </c>
      <c r="I293" s="12">
        <v>47.96</v>
      </c>
      <c r="J293" s="12">
        <v>50.55</v>
      </c>
      <c r="K293" s="13">
        <f t="shared" ref="K293:K297" si="92">I293/E293*100</f>
        <v>100</v>
      </c>
      <c r="L293" s="13">
        <f t="shared" ref="L293:L297" si="93">J293/I293*100</f>
        <v>105.40033361134277</v>
      </c>
      <c r="M293" s="107"/>
    </row>
    <row r="294" spans="1:13" s="3" customFormat="1" ht="15" customHeight="1">
      <c r="A294" s="105">
        <v>16</v>
      </c>
      <c r="B294" s="105" t="s">
        <v>13</v>
      </c>
      <c r="C294" s="36" t="s">
        <v>18</v>
      </c>
      <c r="D294" s="12">
        <v>19.88</v>
      </c>
      <c r="E294" s="12">
        <v>20.84</v>
      </c>
      <c r="F294" s="12" t="s">
        <v>27</v>
      </c>
      <c r="G294" s="13">
        <v>100</v>
      </c>
      <c r="H294" s="13">
        <f t="shared" si="91"/>
        <v>104.82897384305836</v>
      </c>
      <c r="I294" s="12">
        <v>20.84</v>
      </c>
      <c r="J294" s="12">
        <v>22.33</v>
      </c>
      <c r="K294" s="13">
        <f t="shared" si="92"/>
        <v>100</v>
      </c>
      <c r="L294" s="13">
        <f t="shared" si="93"/>
        <v>107.14971209213051</v>
      </c>
      <c r="M294" s="105" t="s">
        <v>435</v>
      </c>
    </row>
    <row r="295" spans="1:13" s="3" customFormat="1" ht="30">
      <c r="A295" s="106"/>
      <c r="B295" s="106"/>
      <c r="C295" s="36" t="s">
        <v>50</v>
      </c>
      <c r="D295" s="12">
        <v>23.86</v>
      </c>
      <c r="E295" s="12">
        <v>25.01</v>
      </c>
      <c r="F295" s="12" t="s">
        <v>27</v>
      </c>
      <c r="G295" s="13">
        <v>100</v>
      </c>
      <c r="H295" s="13">
        <f t="shared" si="91"/>
        <v>104.81978206202851</v>
      </c>
      <c r="I295" s="12">
        <v>25.01</v>
      </c>
      <c r="J295" s="12">
        <v>26.36</v>
      </c>
      <c r="K295" s="13">
        <f t="shared" si="92"/>
        <v>100</v>
      </c>
      <c r="L295" s="13">
        <f t="shared" si="93"/>
        <v>105.39784086365454</v>
      </c>
      <c r="M295" s="106"/>
    </row>
    <row r="296" spans="1:13" s="3" customFormat="1">
      <c r="A296" s="106"/>
      <c r="B296" s="106"/>
      <c r="C296" s="36" t="s">
        <v>19</v>
      </c>
      <c r="D296" s="12">
        <v>11.78</v>
      </c>
      <c r="E296" s="12">
        <v>12.35</v>
      </c>
      <c r="F296" s="12" t="s">
        <v>27</v>
      </c>
      <c r="G296" s="13">
        <v>100</v>
      </c>
      <c r="H296" s="13">
        <f t="shared" si="91"/>
        <v>104.83870967741935</v>
      </c>
      <c r="I296" s="12">
        <v>12.35</v>
      </c>
      <c r="J296" s="12">
        <v>12.98</v>
      </c>
      <c r="K296" s="13">
        <f t="shared" si="92"/>
        <v>100</v>
      </c>
      <c r="L296" s="13">
        <f t="shared" si="93"/>
        <v>105.10121457489878</v>
      </c>
      <c r="M296" s="106"/>
    </row>
    <row r="297" spans="1:13" s="3" customFormat="1" ht="30">
      <c r="A297" s="107"/>
      <c r="B297" s="107"/>
      <c r="C297" s="36" t="s">
        <v>189</v>
      </c>
      <c r="D297" s="12">
        <v>14.14</v>
      </c>
      <c r="E297" s="12">
        <v>14.82</v>
      </c>
      <c r="F297" s="12" t="s">
        <v>27</v>
      </c>
      <c r="G297" s="13">
        <v>100</v>
      </c>
      <c r="H297" s="13">
        <f t="shared" si="91"/>
        <v>104.8090523338048</v>
      </c>
      <c r="I297" s="12">
        <v>14.82</v>
      </c>
      <c r="J297" s="12">
        <v>15.58</v>
      </c>
      <c r="K297" s="13">
        <f t="shared" si="92"/>
        <v>100</v>
      </c>
      <c r="L297" s="13">
        <f t="shared" si="93"/>
        <v>105.12820512820514</v>
      </c>
      <c r="M297" s="107"/>
    </row>
    <row r="298" spans="1:13" s="3" customFormat="1" ht="15" customHeight="1">
      <c r="A298" s="109" t="s">
        <v>190</v>
      </c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1"/>
      <c r="M298" s="105" t="s">
        <v>437</v>
      </c>
    </row>
    <row r="299" spans="1:13" ht="15" customHeight="1">
      <c r="A299" s="105">
        <v>17</v>
      </c>
      <c r="B299" s="105" t="s">
        <v>438</v>
      </c>
      <c r="C299" s="36" t="s">
        <v>18</v>
      </c>
      <c r="D299" s="12">
        <v>41.81</v>
      </c>
      <c r="E299" s="12">
        <v>49.81</v>
      </c>
      <c r="F299" s="12" t="s">
        <v>27</v>
      </c>
      <c r="G299" s="13">
        <v>100</v>
      </c>
      <c r="H299" s="13">
        <f t="shared" ref="H299" si="94">E299/D299*100</f>
        <v>119.13417842621384</v>
      </c>
      <c r="I299" s="12">
        <v>59.77</v>
      </c>
      <c r="J299" s="12">
        <v>60.98</v>
      </c>
      <c r="K299" s="13">
        <f>I299/E299*100</f>
        <v>119.99598474201967</v>
      </c>
      <c r="L299" s="13">
        <f>J299/I299*100</f>
        <v>102.02442697005185</v>
      </c>
      <c r="M299" s="106"/>
    </row>
    <row r="300" spans="1:13" ht="54.75" customHeight="1">
      <c r="A300" s="107"/>
      <c r="B300" s="107"/>
      <c r="C300" s="36" t="s">
        <v>50</v>
      </c>
      <c r="D300" s="12">
        <v>37.85</v>
      </c>
      <c r="E300" s="12">
        <v>39.97</v>
      </c>
      <c r="F300" s="12" t="s">
        <v>27</v>
      </c>
      <c r="G300" s="13">
        <v>100</v>
      </c>
      <c r="H300" s="13">
        <f t="shared" ref="H300" si="95">E300/D300*100</f>
        <v>105.60105680317039</v>
      </c>
      <c r="I300" s="12">
        <v>39.97</v>
      </c>
      <c r="J300" s="12">
        <v>42.13</v>
      </c>
      <c r="K300" s="13">
        <f>I300/E300*100</f>
        <v>100</v>
      </c>
      <c r="L300" s="13">
        <f>J300/I300*100</f>
        <v>105.40405303977984</v>
      </c>
      <c r="M300" s="107"/>
    </row>
    <row r="301" spans="1:13" ht="15" customHeight="1">
      <c r="A301" s="109" t="s">
        <v>56</v>
      </c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1"/>
    </row>
    <row r="302" spans="1:13" ht="15" customHeight="1">
      <c r="A302" s="105">
        <v>1</v>
      </c>
      <c r="B302" s="127" t="s">
        <v>297</v>
      </c>
      <c r="C302" s="58" t="s">
        <v>18</v>
      </c>
      <c r="D302" s="12">
        <v>46.23</v>
      </c>
      <c r="E302" s="12">
        <v>48.77</v>
      </c>
      <c r="F302" s="12" t="s">
        <v>27</v>
      </c>
      <c r="G302" s="13">
        <v>100</v>
      </c>
      <c r="H302" s="13">
        <f>E302/D302*100</f>
        <v>105.49426779147741</v>
      </c>
      <c r="I302" s="12">
        <v>48.77</v>
      </c>
      <c r="J302" s="12">
        <v>49.51</v>
      </c>
      <c r="K302" s="13">
        <f>I302/E302*100</f>
        <v>100</v>
      </c>
      <c r="L302" s="13">
        <f>J302/I302*100</f>
        <v>101.5173262251384</v>
      </c>
      <c r="M302" s="105" t="s">
        <v>459</v>
      </c>
    </row>
    <row r="303" spans="1:13" ht="30">
      <c r="A303" s="106"/>
      <c r="B303" s="128"/>
      <c r="C303" s="58" t="s">
        <v>217</v>
      </c>
      <c r="D303" s="12">
        <v>29.4</v>
      </c>
      <c r="E303" s="12">
        <v>31.05</v>
      </c>
      <c r="F303" s="12" t="s">
        <v>27</v>
      </c>
      <c r="G303" s="13">
        <v>100</v>
      </c>
      <c r="H303" s="13">
        <f>E303/D303*100</f>
        <v>105.6122448979592</v>
      </c>
      <c r="I303" s="12">
        <v>31.05</v>
      </c>
      <c r="J303" s="12">
        <v>32.729999999999997</v>
      </c>
      <c r="K303" s="13">
        <f>I303/E303*100</f>
        <v>100</v>
      </c>
      <c r="L303" s="13">
        <f>J303/I303*100</f>
        <v>105.41062801932367</v>
      </c>
      <c r="M303" s="106"/>
    </row>
    <row r="304" spans="1:13">
      <c r="A304" s="106"/>
      <c r="B304" s="128"/>
      <c r="C304" s="58" t="s">
        <v>19</v>
      </c>
      <c r="D304" s="12">
        <v>88.75</v>
      </c>
      <c r="E304" s="12">
        <v>92.98</v>
      </c>
      <c r="F304" s="12" t="s">
        <v>27</v>
      </c>
      <c r="G304" s="13">
        <v>91.83098591549296</v>
      </c>
      <c r="H304" s="13">
        <f t="shared" ref="H304:H306" si="96">E304/D304*100</f>
        <v>104.76619718309858</v>
      </c>
      <c r="I304" s="12">
        <v>92.98</v>
      </c>
      <c r="J304" s="12">
        <v>94.88</v>
      </c>
      <c r="K304" s="13">
        <f t="shared" ref="K304:K305" si="97">I304/E304*100</f>
        <v>100</v>
      </c>
      <c r="L304" s="13">
        <f t="shared" ref="L304:L305" si="98">J304/I304*100</f>
        <v>102.04345020434502</v>
      </c>
      <c r="M304" s="106"/>
    </row>
    <row r="305" spans="1:13" ht="30">
      <c r="A305" s="107"/>
      <c r="B305" s="129"/>
      <c r="C305" s="58" t="s">
        <v>218</v>
      </c>
      <c r="D305" s="12">
        <v>57.31</v>
      </c>
      <c r="E305" s="12">
        <v>60.52</v>
      </c>
      <c r="F305" s="12" t="s">
        <v>27</v>
      </c>
      <c r="G305" s="13">
        <v>100</v>
      </c>
      <c r="H305" s="13">
        <f t="shared" si="96"/>
        <v>105.60111673355435</v>
      </c>
      <c r="I305" s="12">
        <v>60.52</v>
      </c>
      <c r="J305" s="12">
        <v>63.79</v>
      </c>
      <c r="K305" s="13">
        <f t="shared" si="97"/>
        <v>100</v>
      </c>
      <c r="L305" s="13">
        <f t="shared" si="98"/>
        <v>105.40317250495703</v>
      </c>
      <c r="M305" s="107"/>
    </row>
    <row r="306" spans="1:13" ht="57.75" customHeight="1">
      <c r="A306" s="58">
        <v>2</v>
      </c>
      <c r="B306" s="58" t="s">
        <v>191</v>
      </c>
      <c r="C306" s="58" t="s">
        <v>19</v>
      </c>
      <c r="D306" s="12">
        <v>40.67</v>
      </c>
      <c r="E306" s="12">
        <v>41.05</v>
      </c>
      <c r="F306" s="12" t="s">
        <v>27</v>
      </c>
      <c r="G306" s="13">
        <v>100</v>
      </c>
      <c r="H306" s="13">
        <f t="shared" si="96"/>
        <v>100.93434964347183</v>
      </c>
      <c r="I306" s="12" t="s">
        <v>27</v>
      </c>
      <c r="J306" s="12" t="s">
        <v>27</v>
      </c>
      <c r="K306" s="13" t="s">
        <v>27</v>
      </c>
      <c r="L306" s="13" t="s">
        <v>27</v>
      </c>
      <c r="M306" s="58" t="s">
        <v>266</v>
      </c>
    </row>
    <row r="307" spans="1:13" ht="15" customHeight="1">
      <c r="A307" s="122" t="s">
        <v>192</v>
      </c>
      <c r="B307" s="123"/>
      <c r="C307" s="124"/>
      <c r="D307" s="12"/>
      <c r="E307" s="12"/>
      <c r="F307" s="12" t="s">
        <v>27</v>
      </c>
      <c r="G307" s="58"/>
      <c r="H307" s="58"/>
      <c r="I307" s="12"/>
      <c r="J307" s="12"/>
      <c r="K307" s="58"/>
      <c r="L307" s="58"/>
      <c r="M307" s="58"/>
    </row>
    <row r="308" spans="1:13" ht="15" customHeight="1">
      <c r="A308" s="105">
        <v>3</v>
      </c>
      <c r="B308" s="105" t="s">
        <v>297</v>
      </c>
      <c r="C308" s="58" t="s">
        <v>18</v>
      </c>
      <c r="D308" s="12">
        <v>65.09</v>
      </c>
      <c r="E308" s="12">
        <v>67.25</v>
      </c>
      <c r="F308" s="12" t="s">
        <v>27</v>
      </c>
      <c r="G308" s="13">
        <v>100</v>
      </c>
      <c r="H308" s="13">
        <f t="shared" ref="H308:H309" si="99">E308/D308*100</f>
        <v>103.31848210170533</v>
      </c>
      <c r="I308" s="12">
        <v>67.25</v>
      </c>
      <c r="J308" s="12">
        <v>72.77</v>
      </c>
      <c r="K308" s="13">
        <f t="shared" ref="K308:K309" si="100">I308/E308*100</f>
        <v>100</v>
      </c>
      <c r="L308" s="13">
        <f t="shared" ref="L308:L309" si="101">J308/I308*100</f>
        <v>108.2081784386617</v>
      </c>
      <c r="M308" s="105" t="s">
        <v>459</v>
      </c>
    </row>
    <row r="309" spans="1:13" ht="33.75" customHeight="1">
      <c r="A309" s="107"/>
      <c r="B309" s="107"/>
      <c r="C309" s="58" t="s">
        <v>217</v>
      </c>
      <c r="D309" s="12">
        <v>49.1</v>
      </c>
      <c r="E309" s="12">
        <v>51.85</v>
      </c>
      <c r="F309" s="12" t="s">
        <v>27</v>
      </c>
      <c r="G309" s="13">
        <v>100</v>
      </c>
      <c r="H309" s="13">
        <f t="shared" si="99"/>
        <v>105.60081466395113</v>
      </c>
      <c r="I309" s="12">
        <v>51.85</v>
      </c>
      <c r="J309" s="12">
        <v>54.65</v>
      </c>
      <c r="K309" s="13">
        <f t="shared" si="100"/>
        <v>100</v>
      </c>
      <c r="L309" s="13">
        <f t="shared" si="101"/>
        <v>105.40019286403086</v>
      </c>
      <c r="M309" s="107"/>
    </row>
    <row r="310" spans="1:13" ht="15" customHeight="1">
      <c r="A310" s="122" t="s">
        <v>193</v>
      </c>
      <c r="B310" s="123"/>
      <c r="C310" s="124"/>
      <c r="D310" s="12"/>
      <c r="E310" s="12"/>
      <c r="F310" s="12"/>
      <c r="G310" s="58"/>
      <c r="H310" s="58"/>
      <c r="I310" s="12"/>
      <c r="J310" s="12"/>
      <c r="K310" s="58"/>
      <c r="L310" s="58"/>
      <c r="M310" s="58"/>
    </row>
    <row r="311" spans="1:13" ht="30" customHeight="1">
      <c r="A311" s="105">
        <v>4</v>
      </c>
      <c r="B311" s="105" t="s">
        <v>297</v>
      </c>
      <c r="C311" s="58" t="s">
        <v>107</v>
      </c>
      <c r="D311" s="12">
        <v>65.09</v>
      </c>
      <c r="E311" s="12">
        <v>67.25</v>
      </c>
      <c r="F311" s="12" t="s">
        <v>27</v>
      </c>
      <c r="G311" s="13">
        <v>100</v>
      </c>
      <c r="H311" s="13">
        <f t="shared" ref="H311:H318" si="102">E311/D311*100</f>
        <v>103.31848210170533</v>
      </c>
      <c r="I311" s="12">
        <v>67.25</v>
      </c>
      <c r="J311" s="12">
        <v>72.77</v>
      </c>
      <c r="K311" s="13">
        <f t="shared" ref="K311:K318" si="103">I311/E311*100</f>
        <v>100</v>
      </c>
      <c r="L311" s="13">
        <f t="shared" ref="L311:L318" si="104">J311/I311*100</f>
        <v>108.2081784386617</v>
      </c>
      <c r="M311" s="105" t="s">
        <v>459</v>
      </c>
    </row>
    <row r="312" spans="1:13" ht="45">
      <c r="A312" s="106"/>
      <c r="B312" s="106"/>
      <c r="C312" s="58" t="s">
        <v>298</v>
      </c>
      <c r="D312" s="12">
        <v>37.67</v>
      </c>
      <c r="E312" s="12">
        <v>39.78</v>
      </c>
      <c r="F312" s="12" t="s">
        <v>27</v>
      </c>
      <c r="G312" s="13">
        <v>100</v>
      </c>
      <c r="H312" s="13">
        <f t="shared" si="102"/>
        <v>105.60127422352004</v>
      </c>
      <c r="I312" s="12">
        <v>39.78</v>
      </c>
      <c r="J312" s="12">
        <v>41.93</v>
      </c>
      <c r="K312" s="13">
        <f t="shared" si="103"/>
        <v>100</v>
      </c>
      <c r="L312" s="13">
        <f t="shared" si="104"/>
        <v>105.40472599296129</v>
      </c>
      <c r="M312" s="106"/>
    </row>
    <row r="313" spans="1:13" ht="30">
      <c r="A313" s="106"/>
      <c r="B313" s="106"/>
      <c r="C313" s="58" t="s">
        <v>108</v>
      </c>
      <c r="D313" s="12">
        <v>65.09</v>
      </c>
      <c r="E313" s="12">
        <v>67.25</v>
      </c>
      <c r="F313" s="12" t="s">
        <v>27</v>
      </c>
      <c r="G313" s="13">
        <v>100</v>
      </c>
      <c r="H313" s="13">
        <f t="shared" si="102"/>
        <v>103.31848210170533</v>
      </c>
      <c r="I313" s="12">
        <v>67.25</v>
      </c>
      <c r="J313" s="12">
        <v>72.77</v>
      </c>
      <c r="K313" s="13">
        <f t="shared" si="103"/>
        <v>100</v>
      </c>
      <c r="L313" s="13">
        <f t="shared" si="104"/>
        <v>108.2081784386617</v>
      </c>
      <c r="M313" s="106"/>
    </row>
    <row r="314" spans="1:13" ht="45">
      <c r="A314" s="106"/>
      <c r="B314" s="106"/>
      <c r="C314" s="58" t="s">
        <v>299</v>
      </c>
      <c r="D314" s="12">
        <v>51.7</v>
      </c>
      <c r="E314" s="12">
        <v>54.6</v>
      </c>
      <c r="F314" s="12" t="s">
        <v>27</v>
      </c>
      <c r="G314" s="13">
        <v>100</v>
      </c>
      <c r="H314" s="13">
        <f t="shared" si="102"/>
        <v>105.60928433268859</v>
      </c>
      <c r="I314" s="12">
        <v>54.6</v>
      </c>
      <c r="J314" s="12">
        <v>57.55</v>
      </c>
      <c r="K314" s="13">
        <f t="shared" si="103"/>
        <v>100</v>
      </c>
      <c r="L314" s="13">
        <f t="shared" si="104"/>
        <v>105.40293040293041</v>
      </c>
      <c r="M314" s="106"/>
    </row>
    <row r="315" spans="1:13" ht="30">
      <c r="A315" s="106"/>
      <c r="B315" s="106"/>
      <c r="C315" s="58" t="s">
        <v>110</v>
      </c>
      <c r="D315" s="12">
        <v>65.09</v>
      </c>
      <c r="E315" s="12">
        <v>67.25</v>
      </c>
      <c r="F315" s="12" t="s">
        <v>27</v>
      </c>
      <c r="G315" s="13">
        <v>100</v>
      </c>
      <c r="H315" s="13">
        <f t="shared" si="102"/>
        <v>103.31848210170533</v>
      </c>
      <c r="I315" s="12">
        <v>67.25</v>
      </c>
      <c r="J315" s="12">
        <v>72.77</v>
      </c>
      <c r="K315" s="13">
        <f t="shared" si="103"/>
        <v>100</v>
      </c>
      <c r="L315" s="13">
        <f t="shared" si="104"/>
        <v>108.2081784386617</v>
      </c>
      <c r="M315" s="106"/>
    </row>
    <row r="316" spans="1:13" ht="45">
      <c r="A316" s="106"/>
      <c r="B316" s="106"/>
      <c r="C316" s="58" t="s">
        <v>300</v>
      </c>
      <c r="D316" s="12">
        <v>20.190000000000001</v>
      </c>
      <c r="E316" s="12">
        <v>21.32</v>
      </c>
      <c r="F316" s="12" t="s">
        <v>27</v>
      </c>
      <c r="G316" s="13">
        <v>100</v>
      </c>
      <c r="H316" s="13">
        <f t="shared" si="102"/>
        <v>105.59683011391779</v>
      </c>
      <c r="I316" s="12">
        <v>21.32</v>
      </c>
      <c r="J316" s="12">
        <v>22.47</v>
      </c>
      <c r="K316" s="13">
        <f t="shared" si="103"/>
        <v>100</v>
      </c>
      <c r="L316" s="13">
        <f t="shared" si="104"/>
        <v>105.39399624765477</v>
      </c>
      <c r="M316" s="106"/>
    </row>
    <row r="317" spans="1:13" ht="45">
      <c r="A317" s="106"/>
      <c r="B317" s="106"/>
      <c r="C317" s="58" t="s">
        <v>109</v>
      </c>
      <c r="D317" s="12">
        <v>17.329999999999998</v>
      </c>
      <c r="E317" s="12">
        <v>18.649999999999999</v>
      </c>
      <c r="F317" s="12" t="s">
        <v>27</v>
      </c>
      <c r="G317" s="13">
        <v>100</v>
      </c>
      <c r="H317" s="13">
        <f>E317/D317*100</f>
        <v>107.61684939411424</v>
      </c>
      <c r="I317" s="12">
        <v>18.649999999999999</v>
      </c>
      <c r="J317" s="12">
        <v>20.329999999999998</v>
      </c>
      <c r="K317" s="13">
        <f t="shared" si="103"/>
        <v>100</v>
      </c>
      <c r="L317" s="13">
        <f t="shared" si="104"/>
        <v>109.00804289544234</v>
      </c>
      <c r="M317" s="106"/>
    </row>
    <row r="318" spans="1:13" ht="60">
      <c r="A318" s="107"/>
      <c r="B318" s="107"/>
      <c r="C318" s="58" t="s">
        <v>301</v>
      </c>
      <c r="D318" s="12">
        <v>16.71</v>
      </c>
      <c r="E318" s="12">
        <v>17.649999999999999</v>
      </c>
      <c r="F318" s="12" t="s">
        <v>27</v>
      </c>
      <c r="G318" s="13">
        <v>100</v>
      </c>
      <c r="H318" s="13">
        <f t="shared" si="102"/>
        <v>105.62537402752841</v>
      </c>
      <c r="I318" s="12">
        <v>17.649999999999999</v>
      </c>
      <c r="J318" s="12">
        <v>18.600000000000001</v>
      </c>
      <c r="K318" s="13">
        <f t="shared" si="103"/>
        <v>100</v>
      </c>
      <c r="L318" s="13">
        <f t="shared" si="104"/>
        <v>105.38243626062325</v>
      </c>
      <c r="M318" s="107"/>
    </row>
    <row r="319" spans="1:13" ht="15" customHeight="1">
      <c r="A319" s="122" t="s">
        <v>194</v>
      </c>
      <c r="B319" s="123"/>
      <c r="C319" s="124"/>
      <c r="D319" s="12"/>
      <c r="E319" s="12"/>
      <c r="F319" s="12"/>
      <c r="G319" s="58"/>
      <c r="H319" s="58"/>
      <c r="I319" s="12"/>
      <c r="J319" s="12"/>
      <c r="K319" s="58"/>
      <c r="L319" s="58"/>
      <c r="M319" s="58"/>
    </row>
    <row r="320" spans="1:13" ht="15" customHeight="1">
      <c r="A320" s="105">
        <v>5</v>
      </c>
      <c r="B320" s="105" t="s">
        <v>297</v>
      </c>
      <c r="C320" s="58" t="s">
        <v>18</v>
      </c>
      <c r="D320" s="12">
        <v>41.5</v>
      </c>
      <c r="E320" s="12">
        <v>44.78</v>
      </c>
      <c r="F320" s="12" t="s">
        <v>27</v>
      </c>
      <c r="G320" s="13">
        <v>100</v>
      </c>
      <c r="H320" s="13">
        <f t="shared" ref="H320:H323" si="105">E320/D320*100</f>
        <v>107.90361445783132</v>
      </c>
      <c r="I320" s="12">
        <v>44.78</v>
      </c>
      <c r="J320" s="12">
        <v>48.46</v>
      </c>
      <c r="K320" s="13">
        <f t="shared" ref="K320:K323" si="106">I320/E320*100</f>
        <v>100</v>
      </c>
      <c r="L320" s="13">
        <f t="shared" ref="L320:L323" si="107">J320/I320*100</f>
        <v>108.2179544439482</v>
      </c>
      <c r="M320" s="105" t="s">
        <v>459</v>
      </c>
    </row>
    <row r="321" spans="1:13" ht="30">
      <c r="A321" s="106"/>
      <c r="B321" s="106"/>
      <c r="C321" s="58" t="s">
        <v>217</v>
      </c>
      <c r="D321" s="12">
        <v>36.54</v>
      </c>
      <c r="E321" s="12">
        <v>38.590000000000003</v>
      </c>
      <c r="F321" s="12" t="s">
        <v>27</v>
      </c>
      <c r="G321" s="13">
        <v>100</v>
      </c>
      <c r="H321" s="13">
        <f t="shared" si="105"/>
        <v>105.61029009304872</v>
      </c>
      <c r="I321" s="12">
        <v>38.590000000000003</v>
      </c>
      <c r="J321" s="12">
        <v>40.67</v>
      </c>
      <c r="K321" s="13">
        <f t="shared" si="106"/>
        <v>100</v>
      </c>
      <c r="L321" s="13">
        <f t="shared" si="107"/>
        <v>105.38999740865509</v>
      </c>
      <c r="M321" s="106"/>
    </row>
    <row r="322" spans="1:13">
      <c r="A322" s="106"/>
      <c r="B322" s="106"/>
      <c r="C322" s="58" t="s">
        <v>19</v>
      </c>
      <c r="D322" s="12">
        <v>23.68</v>
      </c>
      <c r="E322" s="12">
        <v>24.95</v>
      </c>
      <c r="F322" s="12" t="s">
        <v>27</v>
      </c>
      <c r="G322" s="13">
        <v>100</v>
      </c>
      <c r="H322" s="13">
        <f t="shared" si="105"/>
        <v>105.36317567567568</v>
      </c>
      <c r="I322" s="12">
        <v>24.95</v>
      </c>
      <c r="J322" s="12">
        <v>25.48</v>
      </c>
      <c r="K322" s="13">
        <f t="shared" si="106"/>
        <v>100</v>
      </c>
      <c r="L322" s="13">
        <f t="shared" si="107"/>
        <v>102.124248496994</v>
      </c>
      <c r="M322" s="106"/>
    </row>
    <row r="323" spans="1:13" ht="30">
      <c r="A323" s="107"/>
      <c r="B323" s="107"/>
      <c r="C323" s="58" t="s">
        <v>218</v>
      </c>
      <c r="D323" s="12">
        <v>18.3</v>
      </c>
      <c r="E323" s="12">
        <v>19.32</v>
      </c>
      <c r="F323" s="12" t="s">
        <v>27</v>
      </c>
      <c r="G323" s="13">
        <v>100</v>
      </c>
      <c r="H323" s="13">
        <f t="shared" si="105"/>
        <v>105.57377049180327</v>
      </c>
      <c r="I323" s="12">
        <v>19.32</v>
      </c>
      <c r="J323" s="12">
        <v>20.36</v>
      </c>
      <c r="K323" s="13">
        <f t="shared" si="106"/>
        <v>100</v>
      </c>
      <c r="L323" s="13">
        <f t="shared" si="107"/>
        <v>105.38302277432712</v>
      </c>
      <c r="M323" s="107"/>
    </row>
    <row r="324" spans="1:13" ht="15" customHeight="1">
      <c r="A324" s="122" t="s">
        <v>195</v>
      </c>
      <c r="B324" s="123"/>
      <c r="C324" s="124"/>
      <c r="D324" s="12"/>
      <c r="E324" s="12"/>
      <c r="F324" s="12"/>
      <c r="G324" s="58"/>
      <c r="H324" s="58"/>
      <c r="I324" s="12"/>
      <c r="J324" s="12"/>
      <c r="K324" s="58"/>
      <c r="L324" s="58"/>
      <c r="M324" s="58"/>
    </row>
    <row r="325" spans="1:13" ht="15" customHeight="1">
      <c r="A325" s="105">
        <v>6</v>
      </c>
      <c r="B325" s="105" t="s">
        <v>297</v>
      </c>
      <c r="C325" s="58" t="s">
        <v>115</v>
      </c>
      <c r="D325" s="12">
        <v>36.49</v>
      </c>
      <c r="E325" s="12">
        <v>39.450000000000003</v>
      </c>
      <c r="F325" s="12" t="s">
        <v>27</v>
      </c>
      <c r="G325" s="13">
        <v>100</v>
      </c>
      <c r="H325" s="13">
        <f t="shared" ref="H325:H336" si="108">E325/D325*100</f>
        <v>108.11181145519319</v>
      </c>
      <c r="I325" s="12">
        <v>39.450000000000003</v>
      </c>
      <c r="J325" s="12">
        <v>41.51</v>
      </c>
      <c r="K325" s="13">
        <f t="shared" ref="K325:K340" si="109">I325/E325*100</f>
        <v>100</v>
      </c>
      <c r="L325" s="13">
        <f t="shared" ref="L325:L340" si="110">J325/I325*100</f>
        <v>105.22179974651455</v>
      </c>
      <c r="M325" s="105" t="s">
        <v>459</v>
      </c>
    </row>
    <row r="326" spans="1:13" ht="30">
      <c r="A326" s="106"/>
      <c r="B326" s="106"/>
      <c r="C326" s="58" t="s">
        <v>117</v>
      </c>
      <c r="D326" s="12">
        <v>32.46</v>
      </c>
      <c r="E326" s="12">
        <v>34.28</v>
      </c>
      <c r="F326" s="12" t="s">
        <v>27</v>
      </c>
      <c r="G326" s="13">
        <v>100</v>
      </c>
      <c r="H326" s="13">
        <f t="shared" si="108"/>
        <v>105.60690080098583</v>
      </c>
      <c r="I326" s="12">
        <v>34.28</v>
      </c>
      <c r="J326" s="12">
        <v>36.130000000000003</v>
      </c>
      <c r="K326" s="13">
        <f t="shared" si="109"/>
        <v>100</v>
      </c>
      <c r="L326" s="13">
        <f t="shared" si="110"/>
        <v>105.39673278879813</v>
      </c>
      <c r="M326" s="106"/>
    </row>
    <row r="327" spans="1:13" ht="30">
      <c r="A327" s="106"/>
      <c r="B327" s="106"/>
      <c r="C327" s="58" t="s">
        <v>116</v>
      </c>
      <c r="D327" s="12">
        <v>67.17</v>
      </c>
      <c r="E327" s="12">
        <v>71.849999999999994</v>
      </c>
      <c r="F327" s="12" t="s">
        <v>27</v>
      </c>
      <c r="G327" s="13">
        <v>100</v>
      </c>
      <c r="H327" s="13">
        <f t="shared" si="108"/>
        <v>106.96739615899955</v>
      </c>
      <c r="I327" s="12">
        <v>71.849999999999994</v>
      </c>
      <c r="J327" s="12">
        <v>77</v>
      </c>
      <c r="K327" s="13">
        <f t="shared" si="109"/>
        <v>100</v>
      </c>
      <c r="L327" s="13">
        <f t="shared" si="110"/>
        <v>107.1677105080028</v>
      </c>
      <c r="M327" s="106"/>
    </row>
    <row r="328" spans="1:13" ht="30">
      <c r="A328" s="106"/>
      <c r="B328" s="106"/>
      <c r="C328" s="58" t="s">
        <v>208</v>
      </c>
      <c r="D328" s="12">
        <v>51.94</v>
      </c>
      <c r="E328" s="12">
        <v>54.85</v>
      </c>
      <c r="F328" s="12" t="s">
        <v>27</v>
      </c>
      <c r="G328" s="13">
        <v>100</v>
      </c>
      <c r="H328" s="13">
        <f t="shared" si="108"/>
        <v>105.60261840585292</v>
      </c>
      <c r="I328" s="12">
        <v>54.85</v>
      </c>
      <c r="J328" s="12">
        <v>57.81</v>
      </c>
      <c r="K328" s="13">
        <f t="shared" si="109"/>
        <v>100</v>
      </c>
      <c r="L328" s="13">
        <f t="shared" si="110"/>
        <v>105.39653600729262</v>
      </c>
      <c r="M328" s="106"/>
    </row>
    <row r="329" spans="1:13" ht="30">
      <c r="A329" s="106"/>
      <c r="B329" s="106"/>
      <c r="C329" s="58" t="s">
        <v>113</v>
      </c>
      <c r="D329" s="12">
        <v>123.73</v>
      </c>
      <c r="E329" s="12">
        <v>139.25</v>
      </c>
      <c r="F329" s="12" t="s">
        <v>27</v>
      </c>
      <c r="G329" s="13">
        <v>100</v>
      </c>
      <c r="H329" s="13">
        <f t="shared" si="108"/>
        <v>112.54344136426089</v>
      </c>
      <c r="I329" s="12">
        <v>139.25</v>
      </c>
      <c r="J329" s="12">
        <v>146.5</v>
      </c>
      <c r="K329" s="13">
        <f t="shared" si="109"/>
        <v>100</v>
      </c>
      <c r="L329" s="13">
        <f t="shared" si="110"/>
        <v>105.2064631956912</v>
      </c>
      <c r="M329" s="106"/>
    </row>
    <row r="330" spans="1:13" ht="30">
      <c r="A330" s="106"/>
      <c r="B330" s="106"/>
      <c r="C330" s="58" t="s">
        <v>196</v>
      </c>
      <c r="D330" s="12">
        <v>53.26</v>
      </c>
      <c r="E330" s="12">
        <v>56.24</v>
      </c>
      <c r="F330" s="12" t="s">
        <v>27</v>
      </c>
      <c r="G330" s="13">
        <v>100</v>
      </c>
      <c r="H330" s="13">
        <f t="shared" si="108"/>
        <v>105.59519339091253</v>
      </c>
      <c r="I330" s="12">
        <v>56.24</v>
      </c>
      <c r="J330" s="12">
        <v>59.28</v>
      </c>
      <c r="K330" s="13">
        <f t="shared" si="109"/>
        <v>100</v>
      </c>
      <c r="L330" s="13">
        <f t="shared" si="110"/>
        <v>105.40540540540539</v>
      </c>
      <c r="M330" s="106"/>
    </row>
    <row r="331" spans="1:13" ht="30">
      <c r="A331" s="106"/>
      <c r="B331" s="106"/>
      <c r="C331" s="58" t="s">
        <v>114</v>
      </c>
      <c r="D331" s="12">
        <v>27.51</v>
      </c>
      <c r="E331" s="12">
        <v>29.32</v>
      </c>
      <c r="F331" s="12" t="s">
        <v>27</v>
      </c>
      <c r="G331" s="13">
        <v>100</v>
      </c>
      <c r="H331" s="13">
        <f t="shared" si="108"/>
        <v>106.57942566339513</v>
      </c>
      <c r="I331" s="12">
        <v>29.32</v>
      </c>
      <c r="J331" s="12">
        <v>29.62</v>
      </c>
      <c r="K331" s="13">
        <f t="shared" si="109"/>
        <v>100</v>
      </c>
      <c r="L331" s="13">
        <f t="shared" si="110"/>
        <v>101.0231923601637</v>
      </c>
      <c r="M331" s="106"/>
    </row>
    <row r="332" spans="1:13" ht="30">
      <c r="A332" s="106"/>
      <c r="B332" s="106"/>
      <c r="C332" s="58" t="s">
        <v>197</v>
      </c>
      <c r="D332" s="12">
        <v>10.1</v>
      </c>
      <c r="E332" s="12">
        <v>10.67</v>
      </c>
      <c r="F332" s="12" t="s">
        <v>27</v>
      </c>
      <c r="G332" s="13">
        <v>100</v>
      </c>
      <c r="H332" s="13">
        <f t="shared" si="108"/>
        <v>105.64356435643565</v>
      </c>
      <c r="I332" s="12">
        <v>10.67</v>
      </c>
      <c r="J332" s="12">
        <v>11.25</v>
      </c>
      <c r="K332" s="13">
        <f t="shared" si="109"/>
        <v>100</v>
      </c>
      <c r="L332" s="13">
        <f t="shared" si="110"/>
        <v>105.43580131208998</v>
      </c>
      <c r="M332" s="106"/>
    </row>
    <row r="333" spans="1:13" ht="30">
      <c r="A333" s="106"/>
      <c r="B333" s="106"/>
      <c r="C333" s="58" t="s">
        <v>111</v>
      </c>
      <c r="D333" s="12">
        <v>48.44</v>
      </c>
      <c r="E333" s="12">
        <v>53.37</v>
      </c>
      <c r="F333" s="12" t="s">
        <v>27</v>
      </c>
      <c r="G333" s="13">
        <v>100</v>
      </c>
      <c r="H333" s="13">
        <f t="shared" si="108"/>
        <v>110.17753922378199</v>
      </c>
      <c r="I333" s="12">
        <v>53.37</v>
      </c>
      <c r="J333" s="12">
        <v>55.69</v>
      </c>
      <c r="K333" s="13">
        <f t="shared" si="109"/>
        <v>100</v>
      </c>
      <c r="L333" s="13">
        <f t="shared" si="110"/>
        <v>104.34701142964211</v>
      </c>
      <c r="M333" s="106"/>
    </row>
    <row r="334" spans="1:13" ht="30">
      <c r="A334" s="106"/>
      <c r="B334" s="106"/>
      <c r="C334" s="58" t="s">
        <v>118</v>
      </c>
      <c r="D334" s="12">
        <v>20.2</v>
      </c>
      <c r="E334" s="12">
        <v>21.33</v>
      </c>
      <c r="F334" s="12" t="s">
        <v>27</v>
      </c>
      <c r="G334" s="13">
        <v>100</v>
      </c>
      <c r="H334" s="13">
        <f t="shared" si="108"/>
        <v>105.5940594059406</v>
      </c>
      <c r="I334" s="12">
        <v>21.33</v>
      </c>
      <c r="J334" s="12">
        <v>22.48</v>
      </c>
      <c r="K334" s="13">
        <f t="shared" si="109"/>
        <v>100</v>
      </c>
      <c r="L334" s="13">
        <f t="shared" si="110"/>
        <v>105.3914674167839</v>
      </c>
      <c r="M334" s="106"/>
    </row>
    <row r="335" spans="1:13" ht="30">
      <c r="A335" s="106"/>
      <c r="B335" s="106"/>
      <c r="C335" s="58" t="s">
        <v>112</v>
      </c>
      <c r="D335" s="12">
        <v>41.28</v>
      </c>
      <c r="E335" s="12">
        <v>46.52</v>
      </c>
      <c r="F335" s="12" t="s">
        <v>27</v>
      </c>
      <c r="G335" s="13">
        <v>100</v>
      </c>
      <c r="H335" s="13">
        <f t="shared" si="108"/>
        <v>112.6937984496124</v>
      </c>
      <c r="I335" s="12">
        <v>46.52</v>
      </c>
      <c r="J335" s="12">
        <v>48.39</v>
      </c>
      <c r="K335" s="13">
        <f t="shared" si="109"/>
        <v>100</v>
      </c>
      <c r="L335" s="13">
        <f t="shared" si="110"/>
        <v>104.01977644024075</v>
      </c>
      <c r="M335" s="106"/>
    </row>
    <row r="336" spans="1:13" ht="30">
      <c r="A336" s="107"/>
      <c r="B336" s="107"/>
      <c r="C336" s="58" t="s">
        <v>119</v>
      </c>
      <c r="D336" s="12">
        <v>17.45</v>
      </c>
      <c r="E336" s="12">
        <v>18.43</v>
      </c>
      <c r="F336" s="12" t="s">
        <v>27</v>
      </c>
      <c r="G336" s="13">
        <v>100</v>
      </c>
      <c r="H336" s="13">
        <f t="shared" si="108"/>
        <v>105.6160458452722</v>
      </c>
      <c r="I336" s="12">
        <v>18.43</v>
      </c>
      <c r="J336" s="12">
        <v>19.43</v>
      </c>
      <c r="K336" s="13">
        <f t="shared" si="109"/>
        <v>100</v>
      </c>
      <c r="L336" s="13">
        <f t="shared" si="110"/>
        <v>105.4259359739555</v>
      </c>
      <c r="M336" s="106"/>
    </row>
    <row r="337" spans="1:13" ht="30" customHeight="1">
      <c r="A337" s="105">
        <v>7</v>
      </c>
      <c r="B337" s="105" t="s">
        <v>359</v>
      </c>
      <c r="C337" s="58" t="s">
        <v>18</v>
      </c>
      <c r="D337" s="12">
        <v>23.44</v>
      </c>
      <c r="E337" s="12">
        <v>24.75</v>
      </c>
      <c r="F337" s="12" t="s">
        <v>27</v>
      </c>
      <c r="G337" s="13">
        <v>100</v>
      </c>
      <c r="H337" s="13">
        <f t="shared" ref="H337:H340" si="111">E337/D337*100</f>
        <v>105.58873720136519</v>
      </c>
      <c r="I337" s="12">
        <v>24.75</v>
      </c>
      <c r="J337" s="12">
        <v>29.71</v>
      </c>
      <c r="K337" s="13">
        <f t="shared" si="109"/>
        <v>100</v>
      </c>
      <c r="L337" s="13">
        <f t="shared" si="110"/>
        <v>120.04040404040404</v>
      </c>
      <c r="M337" s="106"/>
    </row>
    <row r="338" spans="1:13" ht="30" customHeight="1">
      <c r="A338" s="107"/>
      <c r="B338" s="107"/>
      <c r="C338" s="58" t="s">
        <v>302</v>
      </c>
      <c r="D338" s="12">
        <v>23.44</v>
      </c>
      <c r="E338" s="12">
        <v>24.75</v>
      </c>
      <c r="F338" s="12" t="s">
        <v>27</v>
      </c>
      <c r="G338" s="13">
        <v>100</v>
      </c>
      <c r="H338" s="13">
        <f t="shared" si="111"/>
        <v>105.58873720136519</v>
      </c>
      <c r="I338" s="12">
        <v>24.75</v>
      </c>
      <c r="J338" s="12">
        <v>26.09</v>
      </c>
      <c r="K338" s="13">
        <f t="shared" si="109"/>
        <v>100</v>
      </c>
      <c r="L338" s="13">
        <f t="shared" si="110"/>
        <v>105.4141414141414</v>
      </c>
      <c r="M338" s="106"/>
    </row>
    <row r="339" spans="1:13" ht="15" customHeight="1">
      <c r="A339" s="105">
        <v>8</v>
      </c>
      <c r="B339" s="105" t="s">
        <v>198</v>
      </c>
      <c r="C339" s="58" t="s">
        <v>18</v>
      </c>
      <c r="D339" s="12">
        <v>19.48</v>
      </c>
      <c r="E339" s="12">
        <v>20.2</v>
      </c>
      <c r="F339" s="12" t="s">
        <v>27</v>
      </c>
      <c r="G339" s="13">
        <v>100</v>
      </c>
      <c r="H339" s="13">
        <f t="shared" si="111"/>
        <v>103.69609856262834</v>
      </c>
      <c r="I339" s="12">
        <v>20.2</v>
      </c>
      <c r="J339" s="12">
        <v>20.99</v>
      </c>
      <c r="K339" s="13">
        <f t="shared" si="109"/>
        <v>100</v>
      </c>
      <c r="L339" s="13">
        <f t="shared" si="110"/>
        <v>103.91089108910892</v>
      </c>
      <c r="M339" s="106"/>
    </row>
    <row r="340" spans="1:13" ht="30">
      <c r="A340" s="107"/>
      <c r="B340" s="107"/>
      <c r="C340" s="58" t="s">
        <v>302</v>
      </c>
      <c r="D340" s="12">
        <v>19.05</v>
      </c>
      <c r="E340" s="12">
        <v>20.12</v>
      </c>
      <c r="F340" s="12" t="s">
        <v>27</v>
      </c>
      <c r="G340" s="13">
        <v>100</v>
      </c>
      <c r="H340" s="13">
        <f t="shared" si="111"/>
        <v>105.61679790026245</v>
      </c>
      <c r="I340" s="12">
        <v>20.12</v>
      </c>
      <c r="J340" s="12">
        <v>20.99</v>
      </c>
      <c r="K340" s="13">
        <f t="shared" si="109"/>
        <v>100</v>
      </c>
      <c r="L340" s="13">
        <f t="shared" si="110"/>
        <v>104.32405566600396</v>
      </c>
      <c r="M340" s="107"/>
    </row>
    <row r="341" spans="1:13" ht="15" customHeight="1">
      <c r="A341" s="122" t="s">
        <v>199</v>
      </c>
      <c r="B341" s="123"/>
      <c r="C341" s="124"/>
      <c r="D341" s="12"/>
      <c r="E341" s="12"/>
      <c r="F341" s="12"/>
      <c r="G341" s="58"/>
      <c r="H341" s="58"/>
      <c r="I341" s="12"/>
      <c r="J341" s="12"/>
      <c r="K341" s="58"/>
      <c r="L341" s="58"/>
      <c r="M341" s="58"/>
    </row>
    <row r="342" spans="1:13" ht="30" customHeight="1">
      <c r="A342" s="105">
        <v>9</v>
      </c>
      <c r="B342" s="105" t="s">
        <v>460</v>
      </c>
      <c r="C342" s="59" t="s">
        <v>461</v>
      </c>
      <c r="D342" s="12">
        <v>37.03</v>
      </c>
      <c r="E342" s="12">
        <v>41.83</v>
      </c>
      <c r="F342" s="12" t="s">
        <v>27</v>
      </c>
      <c r="G342" s="13">
        <v>100</v>
      </c>
      <c r="H342" s="13">
        <f t="shared" ref="H342:H346" si="112">E342/D342*100</f>
        <v>112.96246286794489</v>
      </c>
      <c r="I342" s="12">
        <v>41.83</v>
      </c>
      <c r="J342" s="12">
        <v>44.22</v>
      </c>
      <c r="K342" s="13">
        <f t="shared" ref="K342:K346" si="113">I342/E342*100</f>
        <v>100</v>
      </c>
      <c r="L342" s="13">
        <f t="shared" ref="L342:L346" si="114">J342/I342*100</f>
        <v>105.71360267750418</v>
      </c>
      <c r="M342" s="105" t="s">
        <v>464</v>
      </c>
    </row>
    <row r="343" spans="1:13" ht="30">
      <c r="A343" s="106"/>
      <c r="B343" s="106"/>
      <c r="C343" s="58" t="s">
        <v>209</v>
      </c>
      <c r="D343" s="12">
        <v>31.91</v>
      </c>
      <c r="E343" s="12">
        <v>33.700000000000003</v>
      </c>
      <c r="F343" s="12" t="s">
        <v>27</v>
      </c>
      <c r="G343" s="13">
        <v>100</v>
      </c>
      <c r="H343" s="13">
        <f t="shared" si="112"/>
        <v>105.60952679410845</v>
      </c>
      <c r="I343" s="12">
        <v>33.700000000000003</v>
      </c>
      <c r="J343" s="12">
        <v>35.520000000000003</v>
      </c>
      <c r="K343" s="13">
        <f t="shared" si="113"/>
        <v>100</v>
      </c>
      <c r="L343" s="13">
        <f t="shared" si="114"/>
        <v>105.4005934718101</v>
      </c>
      <c r="M343" s="106"/>
    </row>
    <row r="344" spans="1:13" ht="30">
      <c r="A344" s="106"/>
      <c r="B344" s="106"/>
      <c r="C344" s="58" t="s">
        <v>57</v>
      </c>
      <c r="D344" s="12">
        <v>30.33</v>
      </c>
      <c r="E344" s="12">
        <v>32.03</v>
      </c>
      <c r="F344" s="12" t="s">
        <v>27</v>
      </c>
      <c r="G344" s="13">
        <v>100</v>
      </c>
      <c r="H344" s="13">
        <f t="shared" si="112"/>
        <v>105.60501153972966</v>
      </c>
      <c r="I344" s="12">
        <v>32.03</v>
      </c>
      <c r="J344" s="12">
        <v>33.76</v>
      </c>
      <c r="K344" s="13">
        <f t="shared" si="113"/>
        <v>100</v>
      </c>
      <c r="L344" s="13">
        <f t="shared" si="114"/>
        <v>105.40118638776146</v>
      </c>
      <c r="M344" s="106"/>
    </row>
    <row r="345" spans="1:13" ht="30">
      <c r="A345" s="106"/>
      <c r="B345" s="106"/>
      <c r="C345" s="58" t="s">
        <v>462</v>
      </c>
      <c r="D345" s="12">
        <v>27.21</v>
      </c>
      <c r="E345" s="12">
        <v>29.26</v>
      </c>
      <c r="F345" s="12" t="s">
        <v>27</v>
      </c>
      <c r="G345" s="13">
        <v>100</v>
      </c>
      <c r="H345" s="13">
        <f t="shared" si="112"/>
        <v>107.5339948548328</v>
      </c>
      <c r="I345" s="12">
        <v>29.26</v>
      </c>
      <c r="J345" s="12">
        <v>31.18</v>
      </c>
      <c r="K345" s="13">
        <f t="shared" si="113"/>
        <v>100</v>
      </c>
      <c r="L345" s="13">
        <f t="shared" si="114"/>
        <v>106.56185919343812</v>
      </c>
      <c r="M345" s="106"/>
    </row>
    <row r="346" spans="1:13" ht="30">
      <c r="A346" s="107"/>
      <c r="B346" s="107"/>
      <c r="C346" s="58" t="s">
        <v>463</v>
      </c>
      <c r="D346" s="12">
        <v>22.38</v>
      </c>
      <c r="E346" s="12">
        <v>23.63</v>
      </c>
      <c r="F346" s="12" t="s">
        <v>27</v>
      </c>
      <c r="G346" s="13">
        <v>100</v>
      </c>
      <c r="H346" s="13">
        <f t="shared" si="112"/>
        <v>105.58534405719394</v>
      </c>
      <c r="I346" s="12">
        <v>23.63</v>
      </c>
      <c r="J346" s="12">
        <v>24.91</v>
      </c>
      <c r="K346" s="13">
        <f t="shared" si="113"/>
        <v>100</v>
      </c>
      <c r="L346" s="13">
        <f t="shared" si="114"/>
        <v>105.41684299619129</v>
      </c>
      <c r="M346" s="107"/>
    </row>
    <row r="347" spans="1:13" s="3" customFormat="1" ht="15" customHeight="1">
      <c r="A347" s="109" t="s">
        <v>9</v>
      </c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1"/>
    </row>
    <row r="348" spans="1:13" s="3" customFormat="1" ht="15" customHeight="1">
      <c r="A348" s="105">
        <v>1</v>
      </c>
      <c r="B348" s="105" t="s">
        <v>324</v>
      </c>
      <c r="C348" s="62" t="s">
        <v>18</v>
      </c>
      <c r="D348" s="12">
        <v>35.07</v>
      </c>
      <c r="E348" s="12">
        <v>40.28</v>
      </c>
      <c r="F348" s="12" t="s">
        <v>27</v>
      </c>
      <c r="G348" s="13">
        <v>100</v>
      </c>
      <c r="H348" s="13">
        <f t="shared" ref="H348" si="115">E348/D348*100</f>
        <v>114.85600228115199</v>
      </c>
      <c r="I348" s="12">
        <v>40.28</v>
      </c>
      <c r="J348" s="12">
        <v>42.4</v>
      </c>
      <c r="K348" s="13">
        <f t="shared" ref="K348:K371" si="116">I348/E348*100</f>
        <v>100</v>
      </c>
      <c r="L348" s="13">
        <f t="shared" ref="L348:L371" si="117">J348/I348*100</f>
        <v>105.26315789473684</v>
      </c>
      <c r="M348" s="108" t="s">
        <v>475</v>
      </c>
    </row>
    <row r="349" spans="1:13" s="3" customFormat="1" ht="30">
      <c r="A349" s="106"/>
      <c r="B349" s="106"/>
      <c r="C349" s="31" t="s">
        <v>22</v>
      </c>
      <c r="D349" s="12">
        <v>34.79</v>
      </c>
      <c r="E349" s="12">
        <f>ROUND(D349*1.056,2)</f>
        <v>36.74</v>
      </c>
      <c r="F349" s="12" t="s">
        <v>27</v>
      </c>
      <c r="G349" s="13">
        <v>100</v>
      </c>
      <c r="H349" s="13">
        <f t="shared" ref="H349:H371" si="118">E349/D349*100</f>
        <v>105.60505892497845</v>
      </c>
      <c r="I349" s="12">
        <v>36.74</v>
      </c>
      <c r="J349" s="12">
        <v>38.72</v>
      </c>
      <c r="K349" s="13">
        <f t="shared" si="116"/>
        <v>100</v>
      </c>
      <c r="L349" s="13">
        <f t="shared" si="117"/>
        <v>105.38922155688621</v>
      </c>
      <c r="M349" s="108"/>
    </row>
    <row r="350" spans="1:13" s="3" customFormat="1" ht="45">
      <c r="A350" s="106"/>
      <c r="B350" s="106"/>
      <c r="C350" s="31" t="s">
        <v>97</v>
      </c>
      <c r="D350" s="12">
        <v>32.659999999999997</v>
      </c>
      <c r="E350" s="12">
        <f>ROUND(D350*1.056,2)</f>
        <v>34.49</v>
      </c>
      <c r="F350" s="12" t="s">
        <v>27</v>
      </c>
      <c r="G350" s="13">
        <v>100</v>
      </c>
      <c r="H350" s="13">
        <f t="shared" si="118"/>
        <v>105.60318432333131</v>
      </c>
      <c r="I350" s="12">
        <v>34.49</v>
      </c>
      <c r="J350" s="12">
        <v>36.35</v>
      </c>
      <c r="K350" s="13">
        <f t="shared" si="116"/>
        <v>100</v>
      </c>
      <c r="L350" s="13">
        <f t="shared" si="117"/>
        <v>105.39286749782546</v>
      </c>
      <c r="M350" s="108"/>
    </row>
    <row r="351" spans="1:13" s="3" customFormat="1">
      <c r="A351" s="106"/>
      <c r="B351" s="106"/>
      <c r="C351" s="31" t="s">
        <v>19</v>
      </c>
      <c r="D351" s="12">
        <v>63.72</v>
      </c>
      <c r="E351" s="12">
        <v>69.319999999999993</v>
      </c>
      <c r="F351" s="12" t="s">
        <v>27</v>
      </c>
      <c r="G351" s="13">
        <v>100</v>
      </c>
      <c r="H351" s="13">
        <f t="shared" si="118"/>
        <v>108.78844946641554</v>
      </c>
      <c r="I351" s="12">
        <v>69.319999999999993</v>
      </c>
      <c r="J351" s="12">
        <v>73.84</v>
      </c>
      <c r="K351" s="13">
        <f t="shared" si="116"/>
        <v>100</v>
      </c>
      <c r="L351" s="13">
        <f t="shared" si="117"/>
        <v>106.52048470859783</v>
      </c>
      <c r="M351" s="108"/>
    </row>
    <row r="352" spans="1:13" s="3" customFormat="1" ht="30">
      <c r="A352" s="106"/>
      <c r="B352" s="106"/>
      <c r="C352" s="31" t="s">
        <v>63</v>
      </c>
      <c r="D352" s="12">
        <v>43.08</v>
      </c>
      <c r="E352" s="12">
        <f>ROUND(D352*1.056,2)</f>
        <v>45.49</v>
      </c>
      <c r="F352" s="12" t="s">
        <v>27</v>
      </c>
      <c r="G352" s="13">
        <v>100</v>
      </c>
      <c r="H352" s="13">
        <f t="shared" si="118"/>
        <v>105.59424326833799</v>
      </c>
      <c r="I352" s="12">
        <v>45.49</v>
      </c>
      <c r="J352" s="12">
        <v>47.95</v>
      </c>
      <c r="K352" s="13">
        <f t="shared" si="116"/>
        <v>100</v>
      </c>
      <c r="L352" s="13">
        <f t="shared" si="117"/>
        <v>105.40778193009453</v>
      </c>
      <c r="M352" s="108"/>
    </row>
    <row r="353" spans="1:13" s="3" customFormat="1" ht="45">
      <c r="A353" s="107"/>
      <c r="B353" s="107"/>
      <c r="C353" s="31" t="s">
        <v>98</v>
      </c>
      <c r="D353" s="12">
        <v>31.32</v>
      </c>
      <c r="E353" s="12">
        <v>33.08</v>
      </c>
      <c r="F353" s="12" t="s">
        <v>27</v>
      </c>
      <c r="G353" s="13">
        <v>100</v>
      </c>
      <c r="H353" s="13">
        <f t="shared" si="118"/>
        <v>105.61941251596423</v>
      </c>
      <c r="I353" s="12">
        <v>33.08</v>
      </c>
      <c r="J353" s="12">
        <v>34.869999999999997</v>
      </c>
      <c r="K353" s="13">
        <f t="shared" si="116"/>
        <v>100</v>
      </c>
      <c r="L353" s="13">
        <f t="shared" si="117"/>
        <v>105.41112454655381</v>
      </c>
      <c r="M353" s="108"/>
    </row>
    <row r="354" spans="1:13" s="3" customFormat="1" ht="15" customHeight="1">
      <c r="A354" s="105">
        <v>2</v>
      </c>
      <c r="B354" s="105" t="s">
        <v>325</v>
      </c>
      <c r="C354" s="31" t="s">
        <v>18</v>
      </c>
      <c r="D354" s="12">
        <v>36.869999999999997</v>
      </c>
      <c r="E354" s="12">
        <v>41.39</v>
      </c>
      <c r="F354" s="12" t="s">
        <v>27</v>
      </c>
      <c r="G354" s="13">
        <v>100</v>
      </c>
      <c r="H354" s="13">
        <f t="shared" si="118"/>
        <v>112.25928939517225</v>
      </c>
      <c r="I354" s="12">
        <v>38.49</v>
      </c>
      <c r="J354" s="12">
        <v>38.49</v>
      </c>
      <c r="K354" s="13">
        <f t="shared" si="116"/>
        <v>92.993476685189663</v>
      </c>
      <c r="L354" s="13">
        <f t="shared" si="117"/>
        <v>100</v>
      </c>
      <c r="M354" s="108"/>
    </row>
    <row r="355" spans="1:13" s="3" customFormat="1" ht="30">
      <c r="A355" s="106"/>
      <c r="B355" s="106"/>
      <c r="C355" s="31" t="s">
        <v>22</v>
      </c>
      <c r="D355" s="12">
        <v>36.450000000000003</v>
      </c>
      <c r="E355" s="12">
        <f>ROUND(D355*1.056,2)</f>
        <v>38.49</v>
      </c>
      <c r="F355" s="12" t="s">
        <v>27</v>
      </c>
      <c r="G355" s="13">
        <v>100</v>
      </c>
      <c r="H355" s="13">
        <f t="shared" si="118"/>
        <v>105.59670781893004</v>
      </c>
      <c r="I355" s="12">
        <v>38.49</v>
      </c>
      <c r="J355" s="12">
        <v>38.49</v>
      </c>
      <c r="K355" s="13">
        <f t="shared" si="116"/>
        <v>100</v>
      </c>
      <c r="L355" s="13">
        <f t="shared" si="117"/>
        <v>100</v>
      </c>
      <c r="M355" s="108"/>
    </row>
    <row r="356" spans="1:13" s="3" customFormat="1">
      <c r="A356" s="106"/>
      <c r="B356" s="106"/>
      <c r="C356" s="31" t="s">
        <v>19</v>
      </c>
      <c r="D356" s="12">
        <v>40.29</v>
      </c>
      <c r="E356" s="12">
        <v>46.52</v>
      </c>
      <c r="F356" s="12" t="s">
        <v>27</v>
      </c>
      <c r="G356" s="13">
        <v>100</v>
      </c>
      <c r="H356" s="13">
        <f t="shared" si="118"/>
        <v>115.46289401836685</v>
      </c>
      <c r="I356" s="12">
        <v>46.52</v>
      </c>
      <c r="J356" s="12">
        <v>49.53</v>
      </c>
      <c r="K356" s="13">
        <f t="shared" si="116"/>
        <v>100</v>
      </c>
      <c r="L356" s="13">
        <f t="shared" si="117"/>
        <v>106.47033533963885</v>
      </c>
      <c r="M356" s="108"/>
    </row>
    <row r="357" spans="1:13" s="3" customFormat="1" ht="30">
      <c r="A357" s="107"/>
      <c r="B357" s="107"/>
      <c r="C357" s="31" t="s">
        <v>63</v>
      </c>
      <c r="D357" s="12">
        <v>40.29</v>
      </c>
      <c r="E357" s="12">
        <f>ROUND(D357*1.056,2)</f>
        <v>42.55</v>
      </c>
      <c r="F357" s="12" t="s">
        <v>27</v>
      </c>
      <c r="G357" s="13">
        <v>100</v>
      </c>
      <c r="H357" s="13">
        <f t="shared" si="118"/>
        <v>105.60933234053114</v>
      </c>
      <c r="I357" s="12">
        <v>42.55</v>
      </c>
      <c r="J357" s="12">
        <v>44.85</v>
      </c>
      <c r="K357" s="13">
        <f t="shared" si="116"/>
        <v>100</v>
      </c>
      <c r="L357" s="13">
        <f t="shared" si="117"/>
        <v>105.40540540540542</v>
      </c>
      <c r="M357" s="108"/>
    </row>
    <row r="358" spans="1:13" s="3" customFormat="1" ht="15" customHeight="1">
      <c r="A358" s="105">
        <v>3</v>
      </c>
      <c r="B358" s="105" t="s">
        <v>329</v>
      </c>
      <c r="C358" s="31" t="s">
        <v>18</v>
      </c>
      <c r="D358" s="12">
        <v>29.19</v>
      </c>
      <c r="E358" s="12">
        <v>31.6</v>
      </c>
      <c r="F358" s="12" t="s">
        <v>27</v>
      </c>
      <c r="G358" s="13">
        <v>100</v>
      </c>
      <c r="H358" s="13">
        <f t="shared" si="118"/>
        <v>108.25625214114423</v>
      </c>
      <c r="I358" s="12">
        <v>31.6</v>
      </c>
      <c r="J358" s="12">
        <v>35.9</v>
      </c>
      <c r="K358" s="13">
        <f t="shared" si="116"/>
        <v>100</v>
      </c>
      <c r="L358" s="13">
        <f t="shared" si="117"/>
        <v>113.60759493670885</v>
      </c>
      <c r="M358" s="108"/>
    </row>
    <row r="359" spans="1:13" s="3" customFormat="1" ht="30">
      <c r="A359" s="106"/>
      <c r="B359" s="106"/>
      <c r="C359" s="31" t="s">
        <v>22</v>
      </c>
      <c r="D359" s="12">
        <v>22.27</v>
      </c>
      <c r="E359" s="12">
        <f>ROUND(D359*1.056,2)</f>
        <v>23.52</v>
      </c>
      <c r="F359" s="12" t="s">
        <v>27</v>
      </c>
      <c r="G359" s="13">
        <v>100</v>
      </c>
      <c r="H359" s="13">
        <f t="shared" si="118"/>
        <v>105.61293219577908</v>
      </c>
      <c r="I359" s="12">
        <v>23.52</v>
      </c>
      <c r="J359" s="12">
        <v>24.79</v>
      </c>
      <c r="K359" s="13">
        <f t="shared" si="116"/>
        <v>100</v>
      </c>
      <c r="L359" s="13">
        <f t="shared" si="117"/>
        <v>105.39965986394557</v>
      </c>
      <c r="M359" s="108"/>
    </row>
    <row r="360" spans="1:13" s="3" customFormat="1">
      <c r="A360" s="106"/>
      <c r="B360" s="106"/>
      <c r="C360" s="31" t="s">
        <v>19</v>
      </c>
      <c r="D360" s="12">
        <v>15.12</v>
      </c>
      <c r="E360" s="12">
        <v>19.47</v>
      </c>
      <c r="F360" s="12" t="s">
        <v>27</v>
      </c>
      <c r="G360" s="13">
        <v>100</v>
      </c>
      <c r="H360" s="13">
        <f t="shared" si="118"/>
        <v>128.76984126984127</v>
      </c>
      <c r="I360" s="12">
        <v>19.47</v>
      </c>
      <c r="J360" s="12">
        <v>30.15</v>
      </c>
      <c r="K360" s="13">
        <f t="shared" si="116"/>
        <v>100</v>
      </c>
      <c r="L360" s="13">
        <f t="shared" si="117"/>
        <v>154.85362095531588</v>
      </c>
      <c r="M360" s="108"/>
    </row>
    <row r="361" spans="1:13" s="3" customFormat="1" ht="30">
      <c r="A361" s="107"/>
      <c r="B361" s="107"/>
      <c r="C361" s="31" t="s">
        <v>63</v>
      </c>
      <c r="D361" s="12">
        <v>13.06</v>
      </c>
      <c r="E361" s="12">
        <f>ROUND(D361*1.056,2)</f>
        <v>13.79</v>
      </c>
      <c r="F361" s="12" t="s">
        <v>27</v>
      </c>
      <c r="G361" s="13">
        <v>100</v>
      </c>
      <c r="H361" s="13">
        <f t="shared" si="118"/>
        <v>105.5895865237366</v>
      </c>
      <c r="I361" s="12">
        <v>13.79</v>
      </c>
      <c r="J361" s="12">
        <v>14.53</v>
      </c>
      <c r="K361" s="13">
        <f t="shared" si="116"/>
        <v>100</v>
      </c>
      <c r="L361" s="13">
        <f t="shared" si="117"/>
        <v>105.36620739666425</v>
      </c>
      <c r="M361" s="108"/>
    </row>
    <row r="362" spans="1:13" s="3" customFormat="1" ht="15" customHeight="1">
      <c r="A362" s="105">
        <v>4</v>
      </c>
      <c r="B362" s="105" t="s">
        <v>330</v>
      </c>
      <c r="C362" s="31" t="s">
        <v>19</v>
      </c>
      <c r="D362" s="12">
        <v>82.96</v>
      </c>
      <c r="E362" s="12">
        <v>115.48</v>
      </c>
      <c r="F362" s="12" t="s">
        <v>27</v>
      </c>
      <c r="G362" s="13">
        <v>99.995178399228536</v>
      </c>
      <c r="H362" s="13">
        <f t="shared" ref="H362:H363" si="119">E362/D362*100</f>
        <v>139.19961427193829</v>
      </c>
      <c r="I362" s="12">
        <v>112.68669164566964</v>
      </c>
      <c r="J362" s="12">
        <v>112.68669164566964</v>
      </c>
      <c r="K362" s="13">
        <f t="shared" si="116"/>
        <v>97.581132356832029</v>
      </c>
      <c r="L362" s="13">
        <f t="shared" si="117"/>
        <v>100</v>
      </c>
      <c r="M362" s="108"/>
    </row>
    <row r="363" spans="1:13" s="3" customFormat="1" ht="30">
      <c r="A363" s="107"/>
      <c r="B363" s="107"/>
      <c r="C363" s="31" t="s">
        <v>63</v>
      </c>
      <c r="D363" s="12">
        <v>57.86</v>
      </c>
      <c r="E363" s="12">
        <v>61.1</v>
      </c>
      <c r="F363" s="12" t="s">
        <v>27</v>
      </c>
      <c r="G363" s="13">
        <v>100</v>
      </c>
      <c r="H363" s="13">
        <f t="shared" si="119"/>
        <v>105.59972347044591</v>
      </c>
      <c r="I363" s="12">
        <v>61.1</v>
      </c>
      <c r="J363" s="12">
        <v>64.400000000000006</v>
      </c>
      <c r="K363" s="13">
        <f t="shared" si="116"/>
        <v>100</v>
      </c>
      <c r="L363" s="13">
        <f t="shared" si="117"/>
        <v>105.4009819967267</v>
      </c>
      <c r="M363" s="108"/>
    </row>
    <row r="364" spans="1:13" s="3" customFormat="1" ht="24.75" customHeight="1">
      <c r="A364" s="105">
        <v>5</v>
      </c>
      <c r="B364" s="105" t="s">
        <v>326</v>
      </c>
      <c r="C364" s="31" t="s">
        <v>18</v>
      </c>
      <c r="D364" s="12">
        <v>11.94</v>
      </c>
      <c r="E364" s="12">
        <v>13.82</v>
      </c>
      <c r="F364" s="12" t="s">
        <v>27</v>
      </c>
      <c r="G364" s="13">
        <v>100</v>
      </c>
      <c r="H364" s="13">
        <f t="shared" si="118"/>
        <v>115.74539363484089</v>
      </c>
      <c r="I364" s="12">
        <v>13.82</v>
      </c>
      <c r="J364" s="12">
        <v>13.82</v>
      </c>
      <c r="K364" s="13">
        <f t="shared" si="116"/>
        <v>100</v>
      </c>
      <c r="L364" s="13">
        <f t="shared" si="117"/>
        <v>100</v>
      </c>
      <c r="M364" s="108" t="s">
        <v>490</v>
      </c>
    </row>
    <row r="365" spans="1:13" s="3" customFormat="1" ht="24.75" customHeight="1">
      <c r="A365" s="107"/>
      <c r="B365" s="107"/>
      <c r="C365" s="31" t="s">
        <v>19</v>
      </c>
      <c r="D365" s="12">
        <v>10.37</v>
      </c>
      <c r="E365" s="12">
        <v>10.86</v>
      </c>
      <c r="F365" s="12" t="s">
        <v>27</v>
      </c>
      <c r="G365" s="13">
        <v>100</v>
      </c>
      <c r="H365" s="13">
        <f t="shared" si="118"/>
        <v>104.725168756027</v>
      </c>
      <c r="I365" s="12">
        <v>10.86</v>
      </c>
      <c r="J365" s="12">
        <v>10.86</v>
      </c>
      <c r="K365" s="13">
        <f t="shared" si="116"/>
        <v>100</v>
      </c>
      <c r="L365" s="13">
        <f>J365/I365*100</f>
        <v>100</v>
      </c>
      <c r="M365" s="108"/>
    </row>
    <row r="366" spans="1:13" s="3" customFormat="1" ht="15" customHeight="1">
      <c r="A366" s="105">
        <v>6</v>
      </c>
      <c r="B366" s="105" t="s">
        <v>327</v>
      </c>
      <c r="C366" s="31" t="s">
        <v>18</v>
      </c>
      <c r="D366" s="12">
        <v>33.520000000000003</v>
      </c>
      <c r="E366" s="12">
        <v>34.799999999999997</v>
      </c>
      <c r="F366" s="12" t="s">
        <v>27</v>
      </c>
      <c r="G366" s="13">
        <v>100</v>
      </c>
      <c r="H366" s="13">
        <f t="shared" si="118"/>
        <v>103.81861575178996</v>
      </c>
      <c r="I366" s="12" t="s">
        <v>27</v>
      </c>
      <c r="J366" s="12" t="s">
        <v>27</v>
      </c>
      <c r="K366" s="12" t="s">
        <v>27</v>
      </c>
      <c r="L366" s="12" t="s">
        <v>27</v>
      </c>
      <c r="M366" s="105" t="s">
        <v>525</v>
      </c>
    </row>
    <row r="367" spans="1:13" s="3" customFormat="1" ht="30">
      <c r="A367" s="106"/>
      <c r="B367" s="106"/>
      <c r="C367" s="31" t="s">
        <v>22</v>
      </c>
      <c r="D367" s="12">
        <v>32.799999999999997</v>
      </c>
      <c r="E367" s="12">
        <f>ROUND(D367*1.056,2)</f>
        <v>34.64</v>
      </c>
      <c r="F367" s="12" t="s">
        <v>27</v>
      </c>
      <c r="G367" s="13">
        <v>100</v>
      </c>
      <c r="H367" s="13">
        <f t="shared" si="118"/>
        <v>105.60975609756098</v>
      </c>
      <c r="I367" s="12" t="s">
        <v>27</v>
      </c>
      <c r="J367" s="12" t="s">
        <v>27</v>
      </c>
      <c r="K367" s="12" t="s">
        <v>27</v>
      </c>
      <c r="L367" s="12" t="s">
        <v>27</v>
      </c>
      <c r="M367" s="106"/>
    </row>
    <row r="368" spans="1:13" s="3" customFormat="1">
      <c r="A368" s="106"/>
      <c r="B368" s="106"/>
      <c r="C368" s="31" t="s">
        <v>19</v>
      </c>
      <c r="D368" s="12">
        <v>20.239999999999998</v>
      </c>
      <c r="E368" s="12">
        <v>29.69</v>
      </c>
      <c r="F368" s="12" t="s">
        <v>27</v>
      </c>
      <c r="G368" s="13">
        <v>100</v>
      </c>
      <c r="H368" s="13">
        <f t="shared" si="118"/>
        <v>146.68972332015812</v>
      </c>
      <c r="I368" s="12" t="s">
        <v>27</v>
      </c>
      <c r="J368" s="12" t="s">
        <v>27</v>
      </c>
      <c r="K368" s="12" t="s">
        <v>27</v>
      </c>
      <c r="L368" s="12" t="s">
        <v>27</v>
      </c>
      <c r="M368" s="106"/>
    </row>
    <row r="369" spans="1:13" s="3" customFormat="1" ht="30">
      <c r="A369" s="107"/>
      <c r="B369" s="107"/>
      <c r="C369" s="31" t="s">
        <v>63</v>
      </c>
      <c r="D369" s="12">
        <v>19.739999999999998</v>
      </c>
      <c r="E369" s="12">
        <f>ROUND(D369*1.056,2)</f>
        <v>20.85</v>
      </c>
      <c r="F369" s="12" t="s">
        <v>27</v>
      </c>
      <c r="G369" s="13">
        <v>100</v>
      </c>
      <c r="H369" s="13">
        <f t="shared" si="118"/>
        <v>105.62310030395139</v>
      </c>
      <c r="I369" s="12" t="s">
        <v>27</v>
      </c>
      <c r="J369" s="12" t="s">
        <v>27</v>
      </c>
      <c r="K369" s="12" t="s">
        <v>27</v>
      </c>
      <c r="L369" s="12" t="s">
        <v>27</v>
      </c>
      <c r="M369" s="107"/>
    </row>
    <row r="370" spans="1:13" s="3" customFormat="1" ht="15" customHeight="1">
      <c r="A370" s="105">
        <v>7</v>
      </c>
      <c r="B370" s="105" t="s">
        <v>328</v>
      </c>
      <c r="C370" s="31" t="s">
        <v>18</v>
      </c>
      <c r="D370" s="12">
        <v>37.47</v>
      </c>
      <c r="E370" s="12">
        <v>38.39</v>
      </c>
      <c r="F370" s="12" t="s">
        <v>27</v>
      </c>
      <c r="G370" s="13">
        <v>100</v>
      </c>
      <c r="H370" s="13">
        <f t="shared" si="118"/>
        <v>102.45529757139045</v>
      </c>
      <c r="I370" s="12">
        <v>38.39</v>
      </c>
      <c r="J370" s="12">
        <v>46.95</v>
      </c>
      <c r="K370" s="13"/>
      <c r="L370" s="13"/>
      <c r="M370" s="108" t="s">
        <v>475</v>
      </c>
    </row>
    <row r="371" spans="1:13" s="3" customFormat="1" ht="30">
      <c r="A371" s="107"/>
      <c r="B371" s="107"/>
      <c r="C371" s="31" t="s">
        <v>474</v>
      </c>
      <c r="D371" s="12">
        <v>42.52</v>
      </c>
      <c r="E371" s="12">
        <v>44.89</v>
      </c>
      <c r="F371" s="12" t="s">
        <v>27</v>
      </c>
      <c r="G371" s="13">
        <v>100</v>
      </c>
      <c r="H371" s="13">
        <f t="shared" si="118"/>
        <v>105.57384760112886</v>
      </c>
      <c r="I371" s="12">
        <v>44.89</v>
      </c>
      <c r="J371" s="12">
        <v>47.32</v>
      </c>
      <c r="K371" s="13">
        <f t="shared" si="116"/>
        <v>100</v>
      </c>
      <c r="L371" s="13">
        <f t="shared" si="117"/>
        <v>105.413232345734</v>
      </c>
      <c r="M371" s="108"/>
    </row>
    <row r="372" spans="1:13" s="3" customFormat="1" ht="25.5" customHeight="1">
      <c r="A372" s="105">
        <v>8</v>
      </c>
      <c r="B372" s="105" t="s">
        <v>473</v>
      </c>
      <c r="C372" s="31" t="s">
        <v>18</v>
      </c>
      <c r="D372" s="12" t="s">
        <v>27</v>
      </c>
      <c r="E372" s="12" t="s">
        <v>27</v>
      </c>
      <c r="F372" s="12" t="s">
        <v>27</v>
      </c>
      <c r="G372" s="13" t="s">
        <v>27</v>
      </c>
      <c r="H372" s="13" t="s">
        <v>27</v>
      </c>
      <c r="I372" s="12">
        <v>34.799999999999997</v>
      </c>
      <c r="J372" s="12">
        <v>39.94</v>
      </c>
      <c r="K372" s="13">
        <f>I372/E366*100</f>
        <v>100</v>
      </c>
      <c r="L372" s="13">
        <f>J372/I372*100</f>
        <v>114.77011494252874</v>
      </c>
      <c r="M372" s="105" t="s">
        <v>491</v>
      </c>
    </row>
    <row r="373" spans="1:13" s="3" customFormat="1" ht="30">
      <c r="A373" s="106"/>
      <c r="B373" s="106"/>
      <c r="C373" s="31" t="s">
        <v>22</v>
      </c>
      <c r="D373" s="12" t="s">
        <v>27</v>
      </c>
      <c r="E373" s="12" t="s">
        <v>27</v>
      </c>
      <c r="F373" s="12" t="s">
        <v>27</v>
      </c>
      <c r="G373" s="13" t="s">
        <v>27</v>
      </c>
      <c r="H373" s="13" t="s">
        <v>27</v>
      </c>
      <c r="I373" s="12">
        <v>34.64</v>
      </c>
      <c r="J373" s="12">
        <v>36.51</v>
      </c>
      <c r="K373" s="13">
        <f>I373/E367*100</f>
        <v>100</v>
      </c>
      <c r="L373" s="13">
        <f t="shared" ref="L373:L375" si="120">J373/I373*100</f>
        <v>105.39838337182448</v>
      </c>
      <c r="M373" s="106"/>
    </row>
    <row r="374" spans="1:13" s="3" customFormat="1">
      <c r="A374" s="106"/>
      <c r="B374" s="106"/>
      <c r="C374" s="31" t="s">
        <v>19</v>
      </c>
      <c r="D374" s="12" t="s">
        <v>27</v>
      </c>
      <c r="E374" s="12" t="s">
        <v>27</v>
      </c>
      <c r="F374" s="12" t="s">
        <v>27</v>
      </c>
      <c r="G374" s="13" t="s">
        <v>27</v>
      </c>
      <c r="H374" s="13" t="s">
        <v>27</v>
      </c>
      <c r="I374" s="12">
        <v>29.69</v>
      </c>
      <c r="J374" s="12">
        <v>34.03</v>
      </c>
      <c r="K374" s="13">
        <f>I374/E368*100</f>
        <v>100</v>
      </c>
      <c r="L374" s="13">
        <f t="shared" si="120"/>
        <v>114.61771640282923</v>
      </c>
      <c r="M374" s="106"/>
    </row>
    <row r="375" spans="1:13" s="3" customFormat="1" ht="30">
      <c r="A375" s="107"/>
      <c r="B375" s="107"/>
      <c r="C375" s="31" t="s">
        <v>63</v>
      </c>
      <c r="D375" s="12" t="s">
        <v>27</v>
      </c>
      <c r="E375" s="12" t="s">
        <v>27</v>
      </c>
      <c r="F375" s="12" t="s">
        <v>27</v>
      </c>
      <c r="G375" s="13" t="s">
        <v>27</v>
      </c>
      <c r="H375" s="13" t="s">
        <v>27</v>
      </c>
      <c r="I375" s="12">
        <v>20.85</v>
      </c>
      <c r="J375" s="12">
        <v>21.97</v>
      </c>
      <c r="K375" s="13">
        <f>I375/E369*100</f>
        <v>100</v>
      </c>
      <c r="L375" s="13">
        <f t="shared" si="120"/>
        <v>105.37170263788968</v>
      </c>
      <c r="M375" s="107"/>
    </row>
    <row r="376" spans="1:13" s="3" customFormat="1" ht="15" customHeight="1">
      <c r="A376" s="109" t="s">
        <v>24</v>
      </c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1"/>
    </row>
    <row r="377" spans="1:13" ht="15" customHeight="1">
      <c r="A377" s="105">
        <v>1</v>
      </c>
      <c r="B377" s="105" t="s">
        <v>274</v>
      </c>
      <c r="C377" s="58" t="s">
        <v>18</v>
      </c>
      <c r="D377" s="14">
        <v>33.19</v>
      </c>
      <c r="E377" s="14">
        <v>33.81</v>
      </c>
      <c r="F377" s="14" t="s">
        <v>27</v>
      </c>
      <c r="G377" s="15">
        <v>1</v>
      </c>
      <c r="H377" s="15">
        <f>E377/D377</f>
        <v>1.0186803253992167</v>
      </c>
      <c r="I377" s="14">
        <v>33.81</v>
      </c>
      <c r="J377" s="14">
        <v>35.67</v>
      </c>
      <c r="K377" s="15">
        <f t="shared" ref="K377:K394" si="121">I377/E377</f>
        <v>1</v>
      </c>
      <c r="L377" s="15">
        <f t="shared" ref="L377:L394" si="122">J377/I377</f>
        <v>1.0550133096716947</v>
      </c>
      <c r="M377" s="105" t="s">
        <v>527</v>
      </c>
    </row>
    <row r="378" spans="1:13" ht="30">
      <c r="A378" s="107"/>
      <c r="B378" s="107"/>
      <c r="C378" s="58" t="s">
        <v>22</v>
      </c>
      <c r="D378" s="14">
        <v>23.09</v>
      </c>
      <c r="E378" s="14">
        <v>24.38</v>
      </c>
      <c r="F378" s="14" t="s">
        <v>27</v>
      </c>
      <c r="G378" s="15">
        <v>1</v>
      </c>
      <c r="H378" s="15">
        <f t="shared" ref="H378:H394" si="123">E378/D378</f>
        <v>1.0558683412732783</v>
      </c>
      <c r="I378" s="14">
        <v>24.38</v>
      </c>
      <c r="J378" s="14">
        <v>25.7</v>
      </c>
      <c r="K378" s="15">
        <f t="shared" si="121"/>
        <v>1</v>
      </c>
      <c r="L378" s="15">
        <f t="shared" si="122"/>
        <v>1.0541427399507795</v>
      </c>
      <c r="M378" s="106"/>
    </row>
    <row r="379" spans="1:13" ht="30" customHeight="1">
      <c r="A379" s="105">
        <v>2</v>
      </c>
      <c r="B379" s="105" t="s">
        <v>275</v>
      </c>
      <c r="C379" s="72" t="s">
        <v>528</v>
      </c>
      <c r="D379" s="14">
        <v>38.36</v>
      </c>
      <c r="E379" s="14">
        <v>38.36</v>
      </c>
      <c r="F379" s="14" t="s">
        <v>27</v>
      </c>
      <c r="G379" s="15">
        <v>0.98968008255933959</v>
      </c>
      <c r="H379" s="15">
        <f t="shared" ref="H379" si="124">E379/D379</f>
        <v>1</v>
      </c>
      <c r="I379" s="14">
        <v>38.36</v>
      </c>
      <c r="J379" s="14">
        <v>41.78</v>
      </c>
      <c r="K379" s="15">
        <f t="shared" ref="K379" si="125">I379/E379</f>
        <v>1</v>
      </c>
      <c r="L379" s="15">
        <f t="shared" ref="L379" si="126">J379/I379</f>
        <v>1.089155370177268</v>
      </c>
      <c r="M379" s="106"/>
    </row>
    <row r="380" spans="1:13" ht="45">
      <c r="A380" s="106"/>
      <c r="B380" s="106"/>
      <c r="C380" s="46" t="s">
        <v>529</v>
      </c>
      <c r="D380" s="64">
        <v>38.36</v>
      </c>
      <c r="E380" s="64">
        <v>38.36</v>
      </c>
      <c r="F380" s="64" t="s">
        <v>27</v>
      </c>
      <c r="G380" s="77">
        <v>0.98968008255933959</v>
      </c>
      <c r="H380" s="77">
        <f t="shared" ref="H380" si="127">E380/D380</f>
        <v>1</v>
      </c>
      <c r="I380" s="64">
        <v>38.36</v>
      </c>
      <c r="J380" s="64">
        <v>40.43</v>
      </c>
      <c r="K380" s="77">
        <f t="shared" ref="K380" si="128">I380/E380</f>
        <v>1</v>
      </c>
      <c r="L380" s="77">
        <f t="shared" ref="L380" si="129">J380/I380</f>
        <v>1.0539624608967675</v>
      </c>
      <c r="M380" s="106"/>
    </row>
    <row r="381" spans="1:13" ht="30">
      <c r="A381" s="106"/>
      <c r="B381" s="106"/>
      <c r="C381" s="58" t="s">
        <v>345</v>
      </c>
      <c r="D381" s="14">
        <v>38.36</v>
      </c>
      <c r="E381" s="14">
        <v>38.36</v>
      </c>
      <c r="F381" s="14" t="s">
        <v>27</v>
      </c>
      <c r="G381" s="15">
        <v>0.98968008255933959</v>
      </c>
      <c r="H381" s="15">
        <f t="shared" si="123"/>
        <v>1</v>
      </c>
      <c r="I381" s="14">
        <v>38.36</v>
      </c>
      <c r="J381" s="14">
        <v>41.78</v>
      </c>
      <c r="K381" s="15">
        <f t="shared" si="121"/>
        <v>1</v>
      </c>
      <c r="L381" s="15">
        <f t="shared" si="122"/>
        <v>1.089155370177268</v>
      </c>
      <c r="M381" s="106"/>
    </row>
    <row r="382" spans="1:13" ht="30">
      <c r="A382" s="107"/>
      <c r="B382" s="107"/>
      <c r="C382" s="72" t="s">
        <v>215</v>
      </c>
      <c r="D382" s="14">
        <v>20.41</v>
      </c>
      <c r="E382" s="14">
        <v>21.55</v>
      </c>
      <c r="F382" s="14" t="s">
        <v>27</v>
      </c>
      <c r="G382" s="15">
        <v>1</v>
      </c>
      <c r="H382" s="15">
        <f t="shared" ref="H382:H384" si="130">E382/D382</f>
        <v>1.0558549730524254</v>
      </c>
      <c r="I382" s="14">
        <v>21.55</v>
      </c>
      <c r="J382" s="14">
        <v>22.71</v>
      </c>
      <c r="K382" s="15">
        <f t="shared" ref="K382:K384" si="131">I382/E382</f>
        <v>1</v>
      </c>
      <c r="L382" s="15">
        <f t="shared" ref="L382:L384" si="132">J382/I382</f>
        <v>1.0538283062645011</v>
      </c>
      <c r="M382" s="106"/>
    </row>
    <row r="383" spans="1:13" ht="30" customHeight="1">
      <c r="A383" s="105">
        <v>3</v>
      </c>
      <c r="B383" s="105" t="s">
        <v>276</v>
      </c>
      <c r="C383" s="72" t="s">
        <v>224</v>
      </c>
      <c r="D383" s="14">
        <v>32.18</v>
      </c>
      <c r="E383" s="14">
        <v>32.74</v>
      </c>
      <c r="F383" s="14" t="s">
        <v>27</v>
      </c>
      <c r="G383" s="15">
        <v>1</v>
      </c>
      <c r="H383" s="15">
        <f t="shared" si="130"/>
        <v>1.0174021131137354</v>
      </c>
      <c r="I383" s="14">
        <v>32.74</v>
      </c>
      <c r="J383" s="14">
        <v>34.880000000000003</v>
      </c>
      <c r="K383" s="15">
        <f t="shared" si="131"/>
        <v>1</v>
      </c>
      <c r="L383" s="15">
        <f t="shared" si="132"/>
        <v>1.0653634697617593</v>
      </c>
      <c r="M383" s="106"/>
    </row>
    <row r="384" spans="1:13" ht="30">
      <c r="A384" s="107"/>
      <c r="B384" s="107"/>
      <c r="C384" s="72" t="s">
        <v>61</v>
      </c>
      <c r="D384" s="14">
        <v>31</v>
      </c>
      <c r="E384" s="14">
        <v>32.74</v>
      </c>
      <c r="F384" s="14" t="s">
        <v>27</v>
      </c>
      <c r="G384" s="15">
        <v>1</v>
      </c>
      <c r="H384" s="15">
        <f t="shared" si="130"/>
        <v>1.0561290322580645</v>
      </c>
      <c r="I384" s="14">
        <v>32.74</v>
      </c>
      <c r="J384" s="14">
        <v>34.51</v>
      </c>
      <c r="K384" s="15">
        <f t="shared" si="131"/>
        <v>1</v>
      </c>
      <c r="L384" s="15">
        <f t="shared" si="132"/>
        <v>1.0540623091020158</v>
      </c>
      <c r="M384" s="106"/>
    </row>
    <row r="385" spans="1:13" ht="15" customHeight="1">
      <c r="A385" s="105">
        <v>4</v>
      </c>
      <c r="B385" s="105" t="s">
        <v>277</v>
      </c>
      <c r="C385" s="58" t="s">
        <v>346</v>
      </c>
      <c r="D385" s="14">
        <v>44.98</v>
      </c>
      <c r="E385" s="14">
        <v>45.94</v>
      </c>
      <c r="F385" s="14" t="s">
        <v>27</v>
      </c>
      <c r="G385" s="15">
        <v>1</v>
      </c>
      <c r="H385" s="15">
        <f t="shared" si="123"/>
        <v>1.0213428190306804</v>
      </c>
      <c r="I385" s="14">
        <v>45.94</v>
      </c>
      <c r="J385" s="14">
        <v>49.03</v>
      </c>
      <c r="K385" s="15">
        <f t="shared" si="121"/>
        <v>1</v>
      </c>
      <c r="L385" s="15">
        <f t="shared" si="122"/>
        <v>1.0672616456247279</v>
      </c>
      <c r="M385" s="106"/>
    </row>
    <row r="386" spans="1:13" ht="30">
      <c r="A386" s="106"/>
      <c r="B386" s="106"/>
      <c r="C386" s="58" t="s">
        <v>347</v>
      </c>
      <c r="D386" s="14">
        <v>22.55</v>
      </c>
      <c r="E386" s="14">
        <v>23.81</v>
      </c>
      <c r="F386" s="14" t="s">
        <v>27</v>
      </c>
      <c r="G386" s="15">
        <v>1</v>
      </c>
      <c r="H386" s="15">
        <f t="shared" si="123"/>
        <v>1.0558758314855874</v>
      </c>
      <c r="I386" s="14">
        <v>23.81</v>
      </c>
      <c r="J386" s="14">
        <v>25.1</v>
      </c>
      <c r="K386" s="15">
        <f t="shared" si="121"/>
        <v>1</v>
      </c>
      <c r="L386" s="15">
        <f t="shared" si="122"/>
        <v>1.0541789164216717</v>
      </c>
      <c r="M386" s="106"/>
    </row>
    <row r="387" spans="1:13" ht="30">
      <c r="A387" s="106"/>
      <c r="B387" s="106"/>
      <c r="C387" s="58" t="s">
        <v>229</v>
      </c>
      <c r="D387" s="14">
        <v>44.98</v>
      </c>
      <c r="E387" s="14">
        <v>45.94</v>
      </c>
      <c r="F387" s="14" t="s">
        <v>27</v>
      </c>
      <c r="G387" s="15">
        <v>1</v>
      </c>
      <c r="H387" s="15">
        <f t="shared" si="123"/>
        <v>1.0213428190306804</v>
      </c>
      <c r="I387" s="14">
        <v>45.94</v>
      </c>
      <c r="J387" s="14">
        <v>49.03</v>
      </c>
      <c r="K387" s="15">
        <f t="shared" si="121"/>
        <v>1</v>
      </c>
      <c r="L387" s="15">
        <f t="shared" si="122"/>
        <v>1.0672616456247279</v>
      </c>
      <c r="M387" s="106"/>
    </row>
    <row r="388" spans="1:13" ht="30">
      <c r="A388" s="107"/>
      <c r="B388" s="107"/>
      <c r="C388" s="58" t="s">
        <v>348</v>
      </c>
      <c r="D388" s="14">
        <v>32.33</v>
      </c>
      <c r="E388" s="14">
        <v>34.14</v>
      </c>
      <c r="F388" s="14" t="s">
        <v>27</v>
      </c>
      <c r="G388" s="15">
        <v>1</v>
      </c>
      <c r="H388" s="15">
        <f t="shared" si="123"/>
        <v>1.055985153108568</v>
      </c>
      <c r="I388" s="14">
        <v>34.14</v>
      </c>
      <c r="J388" s="14">
        <v>35.979999999999997</v>
      </c>
      <c r="K388" s="15">
        <f t="shared" si="121"/>
        <v>1</v>
      </c>
      <c r="L388" s="15">
        <f t="shared" si="122"/>
        <v>1.0538957234915054</v>
      </c>
      <c r="M388" s="106"/>
    </row>
    <row r="389" spans="1:13" ht="30" customHeight="1">
      <c r="A389" s="105">
        <v>5</v>
      </c>
      <c r="B389" s="105" t="s">
        <v>278</v>
      </c>
      <c r="C389" s="58" t="s">
        <v>230</v>
      </c>
      <c r="D389" s="14">
        <v>42.63</v>
      </c>
      <c r="E389" s="14">
        <v>42.63</v>
      </c>
      <c r="F389" s="14" t="s">
        <v>27</v>
      </c>
      <c r="G389" s="15">
        <v>0.79444651509504294</v>
      </c>
      <c r="H389" s="15">
        <f t="shared" si="123"/>
        <v>1</v>
      </c>
      <c r="I389" s="14">
        <v>42.63</v>
      </c>
      <c r="J389" s="14">
        <v>46.09</v>
      </c>
      <c r="K389" s="15">
        <f t="shared" si="121"/>
        <v>1</v>
      </c>
      <c r="L389" s="15">
        <f t="shared" si="122"/>
        <v>1.0811634998827118</v>
      </c>
      <c r="M389" s="106"/>
    </row>
    <row r="390" spans="1:13" ht="30">
      <c r="A390" s="106"/>
      <c r="B390" s="106"/>
      <c r="C390" s="58" t="s">
        <v>25</v>
      </c>
      <c r="D390" s="14">
        <v>20.97</v>
      </c>
      <c r="E390" s="14">
        <v>22.14</v>
      </c>
      <c r="F390" s="14" t="s">
        <v>27</v>
      </c>
      <c r="G390" s="15">
        <v>1</v>
      </c>
      <c r="H390" s="15">
        <f t="shared" si="123"/>
        <v>1.055793991416309</v>
      </c>
      <c r="I390" s="14">
        <v>22.14</v>
      </c>
      <c r="J390" s="14">
        <v>23.34</v>
      </c>
      <c r="K390" s="15">
        <f t="shared" si="121"/>
        <v>1</v>
      </c>
      <c r="L390" s="15">
        <f t="shared" si="122"/>
        <v>1.0542005420054201</v>
      </c>
      <c r="M390" s="106"/>
    </row>
    <row r="391" spans="1:13" ht="30">
      <c r="A391" s="106"/>
      <c r="B391" s="106"/>
      <c r="C391" s="58" t="s">
        <v>231</v>
      </c>
      <c r="D391" s="14">
        <v>42.63</v>
      </c>
      <c r="E391" s="14">
        <f>E389</f>
        <v>42.63</v>
      </c>
      <c r="F391" s="14" t="s">
        <v>27</v>
      </c>
      <c r="G391" s="15">
        <v>0.79444651509504294</v>
      </c>
      <c r="H391" s="15">
        <f t="shared" si="123"/>
        <v>1</v>
      </c>
      <c r="I391" s="14">
        <f>I389</f>
        <v>42.63</v>
      </c>
      <c r="J391" s="14">
        <v>46.09</v>
      </c>
      <c r="K391" s="15">
        <f t="shared" si="121"/>
        <v>1</v>
      </c>
      <c r="L391" s="15">
        <f t="shared" si="122"/>
        <v>1.0811634998827118</v>
      </c>
      <c r="M391" s="106"/>
    </row>
    <row r="392" spans="1:13" ht="30">
      <c r="A392" s="106"/>
      <c r="B392" s="106"/>
      <c r="C392" s="58" t="s">
        <v>232</v>
      </c>
      <c r="D392" s="14">
        <v>30.53</v>
      </c>
      <c r="E392" s="14">
        <v>32.24</v>
      </c>
      <c r="F392" s="14" t="s">
        <v>27</v>
      </c>
      <c r="G392" s="15">
        <v>1</v>
      </c>
      <c r="H392" s="15">
        <f t="shared" si="123"/>
        <v>1.0560104814936129</v>
      </c>
      <c r="I392" s="14">
        <v>32.24</v>
      </c>
      <c r="J392" s="14">
        <v>33.979999999999997</v>
      </c>
      <c r="K392" s="15">
        <f t="shared" si="121"/>
        <v>1</v>
      </c>
      <c r="L392" s="15">
        <f t="shared" si="122"/>
        <v>1.0539702233250619</v>
      </c>
      <c r="M392" s="106"/>
    </row>
    <row r="393" spans="1:13">
      <c r="A393" s="106"/>
      <c r="B393" s="106"/>
      <c r="C393" s="58" t="s">
        <v>19</v>
      </c>
      <c r="D393" s="14">
        <v>29.31</v>
      </c>
      <c r="E393" s="14">
        <v>29.31</v>
      </c>
      <c r="F393" s="14" t="s">
        <v>27</v>
      </c>
      <c r="G393" s="15">
        <v>1</v>
      </c>
      <c r="H393" s="15">
        <f t="shared" si="123"/>
        <v>1</v>
      </c>
      <c r="I393" s="14">
        <v>29.31</v>
      </c>
      <c r="J393" s="14">
        <v>30.83</v>
      </c>
      <c r="K393" s="15">
        <f t="shared" si="121"/>
        <v>1</v>
      </c>
      <c r="L393" s="15">
        <f t="shared" si="122"/>
        <v>1.0518594336403957</v>
      </c>
      <c r="M393" s="106"/>
    </row>
    <row r="394" spans="1:13" ht="30">
      <c r="A394" s="107"/>
      <c r="B394" s="107"/>
      <c r="C394" s="58" t="s">
        <v>63</v>
      </c>
      <c r="D394" s="14">
        <v>13.13</v>
      </c>
      <c r="E394" s="14">
        <v>13.87</v>
      </c>
      <c r="F394" s="14" t="s">
        <v>27</v>
      </c>
      <c r="G394" s="15">
        <v>1</v>
      </c>
      <c r="H394" s="15">
        <f t="shared" si="123"/>
        <v>1.0563594821020563</v>
      </c>
      <c r="I394" s="14">
        <v>13.87</v>
      </c>
      <c r="J394" s="14">
        <v>14.62</v>
      </c>
      <c r="K394" s="15">
        <f t="shared" si="121"/>
        <v>1</v>
      </c>
      <c r="L394" s="15">
        <f t="shared" si="122"/>
        <v>1.0540735400144197</v>
      </c>
      <c r="M394" s="107"/>
    </row>
    <row r="395" spans="1:13" ht="15" customHeight="1">
      <c r="A395" s="109" t="s">
        <v>68</v>
      </c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1"/>
    </row>
    <row r="396" spans="1:13" ht="15" customHeight="1">
      <c r="A396" s="105">
        <v>1</v>
      </c>
      <c r="B396" s="105" t="s">
        <v>289</v>
      </c>
      <c r="C396" s="11" t="s">
        <v>18</v>
      </c>
      <c r="D396" s="14">
        <v>27.87</v>
      </c>
      <c r="E396" s="14">
        <v>27.87</v>
      </c>
      <c r="F396" s="14" t="s">
        <v>27</v>
      </c>
      <c r="G396" s="16" t="s">
        <v>27</v>
      </c>
      <c r="H396" s="16">
        <f t="shared" ref="H396:H417" si="133">E396/D396*100</f>
        <v>100</v>
      </c>
      <c r="I396" s="14">
        <v>27.87</v>
      </c>
      <c r="J396" s="14">
        <v>29.2</v>
      </c>
      <c r="K396" s="15">
        <f>I396/E396</f>
        <v>1</v>
      </c>
      <c r="L396" s="15">
        <f t="shared" ref="L396:L403" si="134">J396/I396</f>
        <v>1.0477215644061715</v>
      </c>
      <c r="M396" s="105" t="s">
        <v>401</v>
      </c>
    </row>
    <row r="397" spans="1:13" ht="30">
      <c r="A397" s="106"/>
      <c r="B397" s="106"/>
      <c r="C397" s="11" t="s">
        <v>22</v>
      </c>
      <c r="D397" s="14">
        <v>27.6</v>
      </c>
      <c r="E397" s="14">
        <v>27.87</v>
      </c>
      <c r="F397" s="14" t="s">
        <v>27</v>
      </c>
      <c r="G397" s="16" t="s">
        <v>27</v>
      </c>
      <c r="H397" s="16">
        <f>E397/D397*100</f>
        <v>100.9782608695652</v>
      </c>
      <c r="I397" s="14">
        <v>27.87</v>
      </c>
      <c r="J397" s="14">
        <v>29.2</v>
      </c>
      <c r="K397" s="15">
        <f t="shared" ref="K397:K403" si="135">I397/E397</f>
        <v>1</v>
      </c>
      <c r="L397" s="15">
        <f t="shared" si="134"/>
        <v>1.0477215644061715</v>
      </c>
      <c r="M397" s="106"/>
    </row>
    <row r="398" spans="1:13">
      <c r="A398" s="106"/>
      <c r="B398" s="106"/>
      <c r="C398" s="11" t="s">
        <v>353</v>
      </c>
      <c r="D398" s="14">
        <v>23.01</v>
      </c>
      <c r="E398" s="14">
        <v>24.42</v>
      </c>
      <c r="F398" s="14" t="s">
        <v>27</v>
      </c>
      <c r="G398" s="16" t="s">
        <v>27</v>
      </c>
      <c r="H398" s="16">
        <f t="shared" si="133"/>
        <v>106.12777053455021</v>
      </c>
      <c r="I398" s="14">
        <v>24.42</v>
      </c>
      <c r="J398" s="14">
        <v>25.42</v>
      </c>
      <c r="K398" s="15">
        <f t="shared" si="135"/>
        <v>1</v>
      </c>
      <c r="L398" s="15">
        <f t="shared" si="134"/>
        <v>1.040950040950041</v>
      </c>
      <c r="M398" s="106"/>
    </row>
    <row r="399" spans="1:13" ht="30">
      <c r="A399" s="107"/>
      <c r="B399" s="107"/>
      <c r="C399" s="11" t="s">
        <v>63</v>
      </c>
      <c r="D399" s="14">
        <v>21.13</v>
      </c>
      <c r="E399" s="14">
        <v>22.31</v>
      </c>
      <c r="F399" s="14" t="s">
        <v>27</v>
      </c>
      <c r="G399" s="16" t="s">
        <v>27</v>
      </c>
      <c r="H399" s="16">
        <f t="shared" si="133"/>
        <v>105.58447704685281</v>
      </c>
      <c r="I399" s="14">
        <v>22.31</v>
      </c>
      <c r="J399" s="14">
        <v>23.52</v>
      </c>
      <c r="K399" s="15">
        <f t="shared" si="135"/>
        <v>1</v>
      </c>
      <c r="L399" s="15">
        <f t="shared" si="134"/>
        <v>1.0542357687135815</v>
      </c>
      <c r="M399" s="107"/>
    </row>
    <row r="400" spans="1:13" ht="15" customHeight="1">
      <c r="A400" s="105">
        <v>2</v>
      </c>
      <c r="B400" s="105" t="s">
        <v>290</v>
      </c>
      <c r="C400" s="11" t="s">
        <v>18</v>
      </c>
      <c r="D400" s="14">
        <v>40.090000000000003</v>
      </c>
      <c r="E400" s="14">
        <v>40.22</v>
      </c>
      <c r="F400" s="14" t="s">
        <v>27</v>
      </c>
      <c r="G400" s="16" t="s">
        <v>27</v>
      </c>
      <c r="H400" s="16">
        <f t="shared" si="133"/>
        <v>100.32427039161884</v>
      </c>
      <c r="I400" s="14">
        <v>39.4</v>
      </c>
      <c r="J400" s="14">
        <v>40.799999999999997</v>
      </c>
      <c r="K400" s="15">
        <f t="shared" si="135"/>
        <v>0.97961213326703134</v>
      </c>
      <c r="L400" s="15">
        <f t="shared" si="134"/>
        <v>1.0355329949238579</v>
      </c>
      <c r="M400" s="105" t="str">
        <f>M396</f>
        <v>Постановление Департамента энергетики и тарифов Ивановской области от 16.12.2020 № 71-к/1</v>
      </c>
    </row>
    <row r="401" spans="1:13" ht="30">
      <c r="A401" s="106"/>
      <c r="B401" s="106"/>
      <c r="C401" s="11" t="s">
        <v>22</v>
      </c>
      <c r="D401" s="14">
        <v>38.64</v>
      </c>
      <c r="E401" s="14">
        <v>40.22</v>
      </c>
      <c r="F401" s="14" t="s">
        <v>27</v>
      </c>
      <c r="G401" s="16" t="s">
        <v>27</v>
      </c>
      <c r="H401" s="16">
        <f t="shared" si="133"/>
        <v>104.08902691511386</v>
      </c>
      <c r="I401" s="14">
        <v>39.4</v>
      </c>
      <c r="J401" s="14">
        <v>40.799999999999997</v>
      </c>
      <c r="K401" s="15">
        <f t="shared" si="135"/>
        <v>0.97961213326703134</v>
      </c>
      <c r="L401" s="15">
        <f t="shared" si="134"/>
        <v>1.0355329949238579</v>
      </c>
      <c r="M401" s="106"/>
    </row>
    <row r="402" spans="1:13">
      <c r="A402" s="106"/>
      <c r="B402" s="106"/>
      <c r="C402" s="11" t="s">
        <v>19</v>
      </c>
      <c r="D402" s="14">
        <v>19.36</v>
      </c>
      <c r="E402" s="14">
        <v>20.48</v>
      </c>
      <c r="F402" s="14" t="s">
        <v>27</v>
      </c>
      <c r="G402" s="16" t="s">
        <v>27</v>
      </c>
      <c r="H402" s="16">
        <f t="shared" si="133"/>
        <v>105.78512396694215</v>
      </c>
      <c r="I402" s="14">
        <v>20.48</v>
      </c>
      <c r="J402" s="14">
        <v>24.43</v>
      </c>
      <c r="K402" s="15">
        <f t="shared" si="135"/>
        <v>1</v>
      </c>
      <c r="L402" s="15">
        <f t="shared" si="134"/>
        <v>1.19287109375</v>
      </c>
      <c r="M402" s="106"/>
    </row>
    <row r="403" spans="1:13" ht="30">
      <c r="A403" s="107"/>
      <c r="B403" s="107"/>
      <c r="C403" s="11" t="s">
        <v>63</v>
      </c>
      <c r="D403" s="14">
        <v>16.420000000000002</v>
      </c>
      <c r="E403" s="14">
        <v>17.34</v>
      </c>
      <c r="F403" s="14" t="s">
        <v>27</v>
      </c>
      <c r="G403" s="16" t="s">
        <v>27</v>
      </c>
      <c r="H403" s="16">
        <f t="shared" si="133"/>
        <v>105.6029232643118</v>
      </c>
      <c r="I403" s="14">
        <v>17.34</v>
      </c>
      <c r="J403" s="14">
        <v>18.28</v>
      </c>
      <c r="K403" s="15">
        <f t="shared" si="135"/>
        <v>1</v>
      </c>
      <c r="L403" s="15">
        <f t="shared" si="134"/>
        <v>1.0542099192618224</v>
      </c>
      <c r="M403" s="107"/>
    </row>
    <row r="404" spans="1:13" ht="15" customHeight="1">
      <c r="A404" s="105">
        <v>3</v>
      </c>
      <c r="B404" s="105" t="s">
        <v>291</v>
      </c>
      <c r="C404" s="11" t="s">
        <v>18</v>
      </c>
      <c r="D404" s="14">
        <v>34.200000000000003</v>
      </c>
      <c r="E404" s="14">
        <v>34.68</v>
      </c>
      <c r="F404" s="14" t="s">
        <v>27</v>
      </c>
      <c r="G404" s="16" t="s">
        <v>27</v>
      </c>
      <c r="H404" s="16">
        <f t="shared" ref="H404:H407" si="136">E404/D404*100</f>
        <v>101.40350877192981</v>
      </c>
      <c r="I404" s="14">
        <v>34.68</v>
      </c>
      <c r="J404" s="14">
        <v>40.799999999999997</v>
      </c>
      <c r="K404" s="15">
        <f t="shared" ref="K404:K409" si="137">I404/E404</f>
        <v>1</v>
      </c>
      <c r="L404" s="15">
        <f t="shared" ref="L404:L409" si="138">J404/I404</f>
        <v>1.1764705882352939</v>
      </c>
      <c r="M404" s="105" t="s">
        <v>401</v>
      </c>
    </row>
    <row r="405" spans="1:13" ht="30">
      <c r="A405" s="106"/>
      <c r="B405" s="106"/>
      <c r="C405" s="11" t="s">
        <v>22</v>
      </c>
      <c r="D405" s="14">
        <v>32.97</v>
      </c>
      <c r="E405" s="14">
        <v>34.68</v>
      </c>
      <c r="F405" s="14" t="s">
        <v>27</v>
      </c>
      <c r="G405" s="16" t="s">
        <v>27</v>
      </c>
      <c r="H405" s="16">
        <f t="shared" si="136"/>
        <v>105.18653321201093</v>
      </c>
      <c r="I405" s="14">
        <v>34.68</v>
      </c>
      <c r="J405" s="14">
        <v>36.549999999999997</v>
      </c>
      <c r="K405" s="15">
        <f t="shared" si="137"/>
        <v>1</v>
      </c>
      <c r="L405" s="15">
        <f t="shared" si="138"/>
        <v>1.053921568627451</v>
      </c>
      <c r="M405" s="106"/>
    </row>
    <row r="406" spans="1:13">
      <c r="A406" s="106"/>
      <c r="B406" s="106"/>
      <c r="C406" s="11" t="s">
        <v>354</v>
      </c>
      <c r="D406" s="14">
        <v>34.200000000000003</v>
      </c>
      <c r="E406" s="14">
        <v>34.68</v>
      </c>
      <c r="F406" s="14" t="s">
        <v>27</v>
      </c>
      <c r="G406" s="16" t="s">
        <v>27</v>
      </c>
      <c r="H406" s="16">
        <f t="shared" si="136"/>
        <v>101.40350877192981</v>
      </c>
      <c r="I406" s="14">
        <v>34.68</v>
      </c>
      <c r="J406" s="14">
        <v>40.799999999999997</v>
      </c>
      <c r="K406" s="15">
        <f t="shared" si="137"/>
        <v>1</v>
      </c>
      <c r="L406" s="15">
        <f t="shared" si="138"/>
        <v>1.1764705882352939</v>
      </c>
      <c r="M406" s="106"/>
    </row>
    <row r="407" spans="1:13" ht="30">
      <c r="A407" s="106"/>
      <c r="B407" s="106"/>
      <c r="C407" s="11" t="s">
        <v>355</v>
      </c>
      <c r="D407" s="14">
        <v>28.8</v>
      </c>
      <c r="E407" s="14">
        <v>30.41</v>
      </c>
      <c r="F407" s="14" t="s">
        <v>27</v>
      </c>
      <c r="G407" s="16" t="s">
        <v>27</v>
      </c>
      <c r="H407" s="16">
        <f t="shared" si="136"/>
        <v>105.59027777777779</v>
      </c>
      <c r="I407" s="14">
        <v>30.41</v>
      </c>
      <c r="J407" s="14">
        <v>32.049999999999997</v>
      </c>
      <c r="K407" s="15">
        <f t="shared" si="137"/>
        <v>1</v>
      </c>
      <c r="L407" s="15">
        <f t="shared" si="138"/>
        <v>1.0539296284117066</v>
      </c>
      <c r="M407" s="106"/>
    </row>
    <row r="408" spans="1:13">
      <c r="A408" s="106"/>
      <c r="B408" s="106"/>
      <c r="C408" s="11" t="s">
        <v>19</v>
      </c>
      <c r="D408" s="14">
        <v>10.45</v>
      </c>
      <c r="E408" s="14">
        <v>11.06</v>
      </c>
      <c r="F408" s="14" t="s">
        <v>27</v>
      </c>
      <c r="G408" s="16" t="s">
        <v>27</v>
      </c>
      <c r="H408" s="16">
        <f t="shared" si="133"/>
        <v>105.83732057416269</v>
      </c>
      <c r="I408" s="14">
        <v>11.06</v>
      </c>
      <c r="J408" s="14">
        <v>24.43</v>
      </c>
      <c r="K408" s="15">
        <f t="shared" si="137"/>
        <v>1</v>
      </c>
      <c r="L408" s="15">
        <f t="shared" si="138"/>
        <v>2.2088607594936707</v>
      </c>
      <c r="M408" s="106"/>
    </row>
    <row r="409" spans="1:13" ht="30">
      <c r="A409" s="107"/>
      <c r="B409" s="107"/>
      <c r="C409" s="11" t="s">
        <v>63</v>
      </c>
      <c r="D409" s="14">
        <v>5.72</v>
      </c>
      <c r="E409" s="14">
        <f>D409*1.056</f>
        <v>6.0403200000000004</v>
      </c>
      <c r="F409" s="14" t="s">
        <v>27</v>
      </c>
      <c r="G409" s="16" t="s">
        <v>27</v>
      </c>
      <c r="H409" s="16">
        <f>E409/D409*100</f>
        <v>105.60000000000001</v>
      </c>
      <c r="I409" s="14">
        <v>6.04</v>
      </c>
      <c r="J409" s="14">
        <v>6.36</v>
      </c>
      <c r="K409" s="15">
        <f t="shared" si="137"/>
        <v>0.99994702267429536</v>
      </c>
      <c r="L409" s="77">
        <f t="shared" si="138"/>
        <v>1.0529801324503312</v>
      </c>
      <c r="M409" s="107"/>
    </row>
    <row r="410" spans="1:13" ht="15" customHeight="1">
      <c r="A410" s="105">
        <v>4</v>
      </c>
      <c r="B410" s="105" t="s">
        <v>292</v>
      </c>
      <c r="C410" s="11" t="s">
        <v>18</v>
      </c>
      <c r="D410" s="14">
        <v>52.21</v>
      </c>
      <c r="E410" s="14">
        <v>56.52</v>
      </c>
      <c r="F410" s="14" t="s">
        <v>27</v>
      </c>
      <c r="G410" s="16" t="s">
        <v>27</v>
      </c>
      <c r="H410" s="16">
        <f t="shared" si="133"/>
        <v>108.25512353955182</v>
      </c>
      <c r="I410" s="14">
        <v>39.4</v>
      </c>
      <c r="J410" s="14">
        <v>40.799999999999997</v>
      </c>
      <c r="K410" s="15">
        <f t="shared" ref="K410:K419" si="139">I410/E410</f>
        <v>0.69709837225760785</v>
      </c>
      <c r="L410" s="15">
        <f t="shared" ref="L410:L419" si="140">J410/I410</f>
        <v>1.0355329949238579</v>
      </c>
      <c r="M410" s="105" t="s">
        <v>401</v>
      </c>
    </row>
    <row r="411" spans="1:13" ht="30">
      <c r="A411" s="107"/>
      <c r="B411" s="107"/>
      <c r="C411" s="11" t="s">
        <v>22</v>
      </c>
      <c r="D411" s="14">
        <v>45.91</v>
      </c>
      <c r="E411" s="14">
        <v>48.48</v>
      </c>
      <c r="F411" s="14" t="s">
        <v>27</v>
      </c>
      <c r="G411" s="16" t="s">
        <v>27</v>
      </c>
      <c r="H411" s="16">
        <f t="shared" si="133"/>
        <v>105.59790895229797</v>
      </c>
      <c r="I411" s="14">
        <v>39.4</v>
      </c>
      <c r="J411" s="14">
        <v>40.799999999999997</v>
      </c>
      <c r="K411" s="15">
        <f t="shared" si="139"/>
        <v>0.81270627062706269</v>
      </c>
      <c r="L411" s="15">
        <f t="shared" si="140"/>
        <v>1.0355329949238579</v>
      </c>
      <c r="M411" s="107"/>
    </row>
    <row r="412" spans="1:13" ht="15" customHeight="1">
      <c r="A412" s="105">
        <v>5</v>
      </c>
      <c r="B412" s="105" t="s">
        <v>295</v>
      </c>
      <c r="C412" s="11" t="s">
        <v>18</v>
      </c>
      <c r="D412" s="14">
        <v>39.26</v>
      </c>
      <c r="E412" s="14">
        <v>42.38</v>
      </c>
      <c r="F412" s="14" t="s">
        <v>27</v>
      </c>
      <c r="G412" s="16" t="s">
        <v>27</v>
      </c>
      <c r="H412" s="16">
        <f t="shared" si="133"/>
        <v>107.94701986754968</v>
      </c>
      <c r="I412" s="14">
        <v>39.4</v>
      </c>
      <c r="J412" s="14">
        <v>40.799999999999997</v>
      </c>
      <c r="K412" s="15">
        <f t="shared" si="139"/>
        <v>0.92968381311939585</v>
      </c>
      <c r="L412" s="15">
        <f t="shared" si="140"/>
        <v>1.0355329949238579</v>
      </c>
      <c r="M412" s="105" t="s">
        <v>401</v>
      </c>
    </row>
    <row r="413" spans="1:13" ht="30">
      <c r="A413" s="107"/>
      <c r="B413" s="107"/>
      <c r="C413" s="11" t="s">
        <v>22</v>
      </c>
      <c r="D413" s="14">
        <v>28.11</v>
      </c>
      <c r="E413" s="14">
        <v>29.68</v>
      </c>
      <c r="F413" s="14" t="s">
        <v>27</v>
      </c>
      <c r="G413" s="16" t="s">
        <v>27</v>
      </c>
      <c r="H413" s="16">
        <f t="shared" si="133"/>
        <v>105.5852009960868</v>
      </c>
      <c r="I413" s="14">
        <v>29.68</v>
      </c>
      <c r="J413" s="14">
        <v>31.28</v>
      </c>
      <c r="K413" s="15">
        <f t="shared" si="139"/>
        <v>1</v>
      </c>
      <c r="L413" s="15">
        <f t="shared" si="140"/>
        <v>1.0539083557951483</v>
      </c>
      <c r="M413" s="107"/>
    </row>
    <row r="414" spans="1:13" ht="15" customHeight="1">
      <c r="A414" s="105">
        <v>6</v>
      </c>
      <c r="B414" s="105" t="s">
        <v>293</v>
      </c>
      <c r="C414" s="11" t="s">
        <v>18</v>
      </c>
      <c r="D414" s="14">
        <v>55.02</v>
      </c>
      <c r="E414" s="14">
        <v>57.11</v>
      </c>
      <c r="F414" s="14" t="s">
        <v>27</v>
      </c>
      <c r="G414" s="16" t="s">
        <v>27</v>
      </c>
      <c r="H414" s="16">
        <f t="shared" si="133"/>
        <v>103.79861868411486</v>
      </c>
      <c r="I414" s="14">
        <v>39.4</v>
      </c>
      <c r="J414" s="14">
        <v>40.799999999999997</v>
      </c>
      <c r="K414" s="15">
        <f t="shared" si="139"/>
        <v>0.68989669059709335</v>
      </c>
      <c r="L414" s="15">
        <f t="shared" si="140"/>
        <v>1.0355329949238579</v>
      </c>
      <c r="M414" s="105" t="s">
        <v>401</v>
      </c>
    </row>
    <row r="415" spans="1:13" ht="30">
      <c r="A415" s="107"/>
      <c r="B415" s="107"/>
      <c r="C415" s="11" t="s">
        <v>22</v>
      </c>
      <c r="D415" s="14">
        <v>54.37</v>
      </c>
      <c r="E415" s="14">
        <v>57.11</v>
      </c>
      <c r="F415" s="14" t="s">
        <v>27</v>
      </c>
      <c r="G415" s="16" t="s">
        <v>27</v>
      </c>
      <c r="H415" s="16">
        <f t="shared" si="133"/>
        <v>105.03954386610263</v>
      </c>
      <c r="I415" s="14">
        <v>39.4</v>
      </c>
      <c r="J415" s="14">
        <v>40.799999999999997</v>
      </c>
      <c r="K415" s="15">
        <f t="shared" si="139"/>
        <v>0.68989669059709335</v>
      </c>
      <c r="L415" s="15">
        <f t="shared" si="140"/>
        <v>1.0355329949238579</v>
      </c>
      <c r="M415" s="107"/>
    </row>
    <row r="416" spans="1:13" ht="15" customHeight="1">
      <c r="A416" s="105">
        <v>7</v>
      </c>
      <c r="B416" s="105" t="s">
        <v>294</v>
      </c>
      <c r="C416" s="11" t="s">
        <v>18</v>
      </c>
      <c r="D416" s="14">
        <v>54.09</v>
      </c>
      <c r="E416" s="14">
        <v>55.3</v>
      </c>
      <c r="F416" s="14" t="s">
        <v>27</v>
      </c>
      <c r="G416" s="16" t="s">
        <v>27</v>
      </c>
      <c r="H416" s="16">
        <f t="shared" si="133"/>
        <v>102.2370123867628</v>
      </c>
      <c r="I416" s="14">
        <v>39.4</v>
      </c>
      <c r="J416" s="14">
        <v>40.799999999999997</v>
      </c>
      <c r="K416" s="15">
        <f t="shared" si="139"/>
        <v>0.71247739602169979</v>
      </c>
      <c r="L416" s="15">
        <f t="shared" si="140"/>
        <v>1.0355329949238579</v>
      </c>
      <c r="M416" s="105" t="s">
        <v>401</v>
      </c>
    </row>
    <row r="417" spans="1:13" ht="30">
      <c r="A417" s="107"/>
      <c r="B417" s="107"/>
      <c r="C417" s="11" t="s">
        <v>22</v>
      </c>
      <c r="D417" s="14">
        <v>52.87</v>
      </c>
      <c r="E417" s="14">
        <v>55.3</v>
      </c>
      <c r="F417" s="14" t="s">
        <v>27</v>
      </c>
      <c r="G417" s="16" t="s">
        <v>27</v>
      </c>
      <c r="H417" s="16">
        <f t="shared" si="133"/>
        <v>104.59617930773595</v>
      </c>
      <c r="I417" s="14">
        <v>39.4</v>
      </c>
      <c r="J417" s="14">
        <v>40.799999999999997</v>
      </c>
      <c r="K417" s="15">
        <f t="shared" si="139"/>
        <v>0.71247739602169979</v>
      </c>
      <c r="L417" s="15">
        <f t="shared" si="140"/>
        <v>1.0355329949238579</v>
      </c>
      <c r="M417" s="107"/>
    </row>
    <row r="418" spans="1:13" ht="45">
      <c r="A418" s="11">
        <v>8</v>
      </c>
      <c r="B418" s="11" t="s">
        <v>350</v>
      </c>
      <c r="C418" s="11" t="s">
        <v>18</v>
      </c>
      <c r="D418" s="20">
        <v>29.39</v>
      </c>
      <c r="E418" s="20">
        <v>29.39</v>
      </c>
      <c r="F418" s="20" t="s">
        <v>27</v>
      </c>
      <c r="G418" s="16">
        <v>98.823133826496317</v>
      </c>
      <c r="H418" s="16">
        <f>E418/D418*100</f>
        <v>100</v>
      </c>
      <c r="I418" s="20">
        <v>29.39</v>
      </c>
      <c r="J418" s="14">
        <v>31.14</v>
      </c>
      <c r="K418" s="15">
        <f t="shared" si="139"/>
        <v>1</v>
      </c>
      <c r="L418" s="15">
        <f t="shared" si="140"/>
        <v>1.0595440626063286</v>
      </c>
      <c r="M418" s="11" t="s">
        <v>403</v>
      </c>
    </row>
    <row r="419" spans="1:13" ht="45">
      <c r="A419" s="11">
        <v>9</v>
      </c>
      <c r="B419" s="11" t="s">
        <v>351</v>
      </c>
      <c r="C419" s="11" t="s">
        <v>18</v>
      </c>
      <c r="D419" s="20">
        <v>9.3800000000000008</v>
      </c>
      <c r="E419" s="20">
        <v>9.58</v>
      </c>
      <c r="F419" s="20" t="s">
        <v>27</v>
      </c>
      <c r="G419" s="16">
        <v>100</v>
      </c>
      <c r="H419" s="16">
        <f>E419/D419*100</f>
        <v>102.1321961620469</v>
      </c>
      <c r="I419" s="20">
        <v>9.58</v>
      </c>
      <c r="J419" s="14">
        <v>9.8000000000000007</v>
      </c>
      <c r="K419" s="15">
        <f t="shared" si="139"/>
        <v>1</v>
      </c>
      <c r="L419" s="15">
        <f t="shared" si="140"/>
        <v>1.0229645093945721</v>
      </c>
      <c r="M419" s="11" t="s">
        <v>402</v>
      </c>
    </row>
    <row r="420" spans="1:13" ht="15" customHeight="1">
      <c r="A420" s="109" t="s">
        <v>23</v>
      </c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1"/>
    </row>
    <row r="421" spans="1:13" ht="15" customHeight="1">
      <c r="A421" s="105">
        <v>1</v>
      </c>
      <c r="B421" s="105" t="s">
        <v>465</v>
      </c>
      <c r="C421" s="58" t="s">
        <v>18</v>
      </c>
      <c r="D421" s="12">
        <v>48.17</v>
      </c>
      <c r="E421" s="12">
        <v>56.81</v>
      </c>
      <c r="F421" s="12" t="s">
        <v>27</v>
      </c>
      <c r="G421" s="13">
        <v>100</v>
      </c>
      <c r="H421" s="13">
        <f>E421/D421*100</f>
        <v>117.93647498443013</v>
      </c>
      <c r="I421" s="12">
        <v>56.81</v>
      </c>
      <c r="J421" s="12">
        <v>56.81</v>
      </c>
      <c r="K421" s="15">
        <f>I421/E421</f>
        <v>1</v>
      </c>
      <c r="L421" s="15">
        <f>J421/I421</f>
        <v>1</v>
      </c>
      <c r="M421" s="105" t="s">
        <v>467</v>
      </c>
    </row>
    <row r="422" spans="1:13" ht="67.5" customHeight="1">
      <c r="A422" s="107"/>
      <c r="B422" s="107"/>
      <c r="C422" s="58" t="s">
        <v>61</v>
      </c>
      <c r="D422" s="12">
        <v>30.3</v>
      </c>
      <c r="E422" s="12">
        <v>32</v>
      </c>
      <c r="F422" s="12" t="s">
        <v>27</v>
      </c>
      <c r="G422" s="13">
        <v>100</v>
      </c>
      <c r="H422" s="13">
        <f t="shared" ref="H422:H434" si="141">E422/D422*100</f>
        <v>105.6105610561056</v>
      </c>
      <c r="I422" s="12">
        <v>32</v>
      </c>
      <c r="J422" s="12">
        <v>33.729999999999997</v>
      </c>
      <c r="K422" s="15">
        <f t="shared" ref="K422:K434" si="142">I422/E422</f>
        <v>1</v>
      </c>
      <c r="L422" s="15">
        <f t="shared" ref="L422:L434" si="143">J422/I422</f>
        <v>1.0540624999999999</v>
      </c>
      <c r="M422" s="106"/>
    </row>
    <row r="423" spans="1:13" ht="15" customHeight="1">
      <c r="A423" s="105">
        <v>2</v>
      </c>
      <c r="B423" s="105" t="s">
        <v>468</v>
      </c>
      <c r="C423" s="58" t="s">
        <v>18</v>
      </c>
      <c r="D423" s="12">
        <v>48.17</v>
      </c>
      <c r="E423" s="12">
        <v>56.81</v>
      </c>
      <c r="F423" s="12" t="s">
        <v>27</v>
      </c>
      <c r="G423" s="13">
        <v>100</v>
      </c>
      <c r="H423" s="13">
        <f t="shared" si="141"/>
        <v>117.93647498443013</v>
      </c>
      <c r="I423" s="12">
        <v>56.81</v>
      </c>
      <c r="J423" s="12">
        <v>56.81</v>
      </c>
      <c r="K423" s="15">
        <f t="shared" si="142"/>
        <v>1</v>
      </c>
      <c r="L423" s="15">
        <f t="shared" si="143"/>
        <v>1</v>
      </c>
      <c r="M423" s="106"/>
    </row>
    <row r="424" spans="1:13" ht="93" customHeight="1">
      <c r="A424" s="107"/>
      <c r="B424" s="107"/>
      <c r="C424" s="58" t="s">
        <v>61</v>
      </c>
      <c r="D424" s="12">
        <v>13.92</v>
      </c>
      <c r="E424" s="12">
        <v>14.7</v>
      </c>
      <c r="F424" s="12" t="s">
        <v>27</v>
      </c>
      <c r="G424" s="13">
        <v>100</v>
      </c>
      <c r="H424" s="13">
        <f t="shared" si="141"/>
        <v>105.60344827586205</v>
      </c>
      <c r="I424" s="12">
        <v>14.7</v>
      </c>
      <c r="J424" s="12">
        <v>15.49</v>
      </c>
      <c r="K424" s="15">
        <f t="shared" si="142"/>
        <v>1</v>
      </c>
      <c r="L424" s="15">
        <f t="shared" si="143"/>
        <v>1.0537414965986396</v>
      </c>
      <c r="M424" s="106"/>
    </row>
    <row r="425" spans="1:13" ht="15" customHeight="1">
      <c r="A425" s="105">
        <v>3</v>
      </c>
      <c r="B425" s="105" t="s">
        <v>469</v>
      </c>
      <c r="C425" s="58" t="s">
        <v>19</v>
      </c>
      <c r="D425" s="12">
        <v>73.58</v>
      </c>
      <c r="E425" s="12">
        <v>83</v>
      </c>
      <c r="F425" s="12" t="s">
        <v>27</v>
      </c>
      <c r="G425" s="13">
        <v>100</v>
      </c>
      <c r="H425" s="13">
        <f t="shared" si="141"/>
        <v>112.80239195433541</v>
      </c>
      <c r="I425" s="12">
        <v>83</v>
      </c>
      <c r="J425" s="12">
        <v>101.46</v>
      </c>
      <c r="K425" s="15">
        <f t="shared" si="142"/>
        <v>1</v>
      </c>
      <c r="L425" s="15">
        <f t="shared" si="143"/>
        <v>1.2224096385542167</v>
      </c>
      <c r="M425" s="106"/>
    </row>
    <row r="426" spans="1:13" ht="30">
      <c r="A426" s="106"/>
      <c r="B426" s="106"/>
      <c r="C426" s="58" t="s">
        <v>63</v>
      </c>
      <c r="D426" s="12">
        <v>57.8</v>
      </c>
      <c r="E426" s="12">
        <v>61.04</v>
      </c>
      <c r="F426" s="12" t="s">
        <v>27</v>
      </c>
      <c r="G426" s="13">
        <v>100</v>
      </c>
      <c r="H426" s="13">
        <f t="shared" si="141"/>
        <v>105.60553633217992</v>
      </c>
      <c r="I426" s="12">
        <v>61.04</v>
      </c>
      <c r="J426" s="12">
        <v>64.34</v>
      </c>
      <c r="K426" s="15">
        <f t="shared" si="142"/>
        <v>1</v>
      </c>
      <c r="L426" s="15">
        <f t="shared" si="143"/>
        <v>1.0540629095674967</v>
      </c>
      <c r="M426" s="106"/>
    </row>
    <row r="427" spans="1:13">
      <c r="A427" s="106">
        <f t="shared" ref="A427" si="144">A425+1</f>
        <v>4</v>
      </c>
      <c r="B427" s="106"/>
      <c r="C427" s="58" t="s">
        <v>18</v>
      </c>
      <c r="D427" s="12">
        <v>53.92</v>
      </c>
      <c r="E427" s="12">
        <v>56.86</v>
      </c>
      <c r="F427" s="12" t="s">
        <v>27</v>
      </c>
      <c r="G427" s="13">
        <v>100</v>
      </c>
      <c r="H427" s="13">
        <f t="shared" si="141"/>
        <v>105.45252225519289</v>
      </c>
      <c r="I427" s="12">
        <v>56.86</v>
      </c>
      <c r="J427" s="12">
        <v>56.81</v>
      </c>
      <c r="K427" s="15">
        <f t="shared" si="142"/>
        <v>1</v>
      </c>
      <c r="L427" s="15">
        <f t="shared" si="143"/>
        <v>0.99912064720365812</v>
      </c>
      <c r="M427" s="106"/>
    </row>
    <row r="428" spans="1:13" ht="30">
      <c r="A428" s="106"/>
      <c r="B428" s="106"/>
      <c r="C428" s="58" t="s">
        <v>157</v>
      </c>
      <c r="D428" s="12">
        <v>42.19</v>
      </c>
      <c r="E428" s="12">
        <v>44.55</v>
      </c>
      <c r="F428" s="12" t="s">
        <v>27</v>
      </c>
      <c r="G428" s="13">
        <v>100</v>
      </c>
      <c r="H428" s="13">
        <f t="shared" si="141"/>
        <v>105.59374259303152</v>
      </c>
      <c r="I428" s="12">
        <v>44.55</v>
      </c>
      <c r="J428" s="12">
        <v>46.96</v>
      </c>
      <c r="K428" s="15">
        <f t="shared" si="142"/>
        <v>1</v>
      </c>
      <c r="L428" s="15">
        <f t="shared" si="143"/>
        <v>1.0540965207631876</v>
      </c>
      <c r="M428" s="106"/>
    </row>
    <row r="429" spans="1:13" ht="30">
      <c r="A429" s="106">
        <f t="shared" ref="A429" si="145">A427+1</f>
        <v>5</v>
      </c>
      <c r="B429" s="106"/>
      <c r="C429" s="58" t="s">
        <v>120</v>
      </c>
      <c r="D429" s="12">
        <v>82.26</v>
      </c>
      <c r="E429" s="12">
        <v>95.59</v>
      </c>
      <c r="F429" s="12" t="s">
        <v>27</v>
      </c>
      <c r="G429" s="13">
        <v>100</v>
      </c>
      <c r="H429" s="13">
        <f t="shared" si="141"/>
        <v>116.20471675176269</v>
      </c>
      <c r="I429" s="12">
        <v>56.81</v>
      </c>
      <c r="J429" s="12">
        <v>56.81</v>
      </c>
      <c r="K429" s="15">
        <f t="shared" si="142"/>
        <v>0.59430902814101894</v>
      </c>
      <c r="L429" s="15">
        <f t="shared" si="143"/>
        <v>1</v>
      </c>
      <c r="M429" s="106"/>
    </row>
    <row r="430" spans="1:13" ht="30">
      <c r="A430" s="106"/>
      <c r="B430" s="106"/>
      <c r="C430" s="58" t="s">
        <v>122</v>
      </c>
      <c r="D430" s="12">
        <v>38.299999999999997</v>
      </c>
      <c r="E430" s="12">
        <v>40.44</v>
      </c>
      <c r="F430" s="12" t="s">
        <v>27</v>
      </c>
      <c r="G430" s="13">
        <v>100</v>
      </c>
      <c r="H430" s="13">
        <f t="shared" si="141"/>
        <v>105.58746736292429</v>
      </c>
      <c r="I430" s="12">
        <v>40.44</v>
      </c>
      <c r="J430" s="12">
        <v>42.62</v>
      </c>
      <c r="K430" s="15">
        <f t="shared" si="142"/>
        <v>1</v>
      </c>
      <c r="L430" s="15">
        <f t="shared" si="143"/>
        <v>1.0539070227497527</v>
      </c>
      <c r="M430" s="106"/>
    </row>
    <row r="431" spans="1:13" ht="30">
      <c r="A431" s="106">
        <f t="shared" ref="A431" si="146">A429+1</f>
        <v>6</v>
      </c>
      <c r="B431" s="106"/>
      <c r="C431" s="58" t="s">
        <v>121</v>
      </c>
      <c r="D431" s="12">
        <v>114.63</v>
      </c>
      <c r="E431" s="12">
        <v>129.72</v>
      </c>
      <c r="F431" s="12" t="s">
        <v>27</v>
      </c>
      <c r="G431" s="13">
        <v>100</v>
      </c>
      <c r="H431" s="13">
        <f t="shared" si="141"/>
        <v>113.1640931693274</v>
      </c>
      <c r="I431" s="12">
        <v>129.72</v>
      </c>
      <c r="J431" s="12">
        <v>101.46</v>
      </c>
      <c r="K431" s="15">
        <f t="shared" si="142"/>
        <v>1</v>
      </c>
      <c r="L431" s="15">
        <f t="shared" si="143"/>
        <v>0.78214616096207212</v>
      </c>
      <c r="M431" s="106"/>
    </row>
    <row r="432" spans="1:13" ht="30">
      <c r="A432" s="107"/>
      <c r="B432" s="107"/>
      <c r="C432" s="58" t="s">
        <v>123</v>
      </c>
      <c r="D432" s="12">
        <v>38.28</v>
      </c>
      <c r="E432" s="12">
        <v>40.42</v>
      </c>
      <c r="F432" s="12" t="s">
        <v>27</v>
      </c>
      <c r="G432" s="13">
        <v>100</v>
      </c>
      <c r="H432" s="13">
        <f t="shared" si="141"/>
        <v>105.5903866248694</v>
      </c>
      <c r="I432" s="12">
        <v>40.42</v>
      </c>
      <c r="J432" s="12">
        <v>42.6</v>
      </c>
      <c r="K432" s="15">
        <f t="shared" si="142"/>
        <v>1</v>
      </c>
      <c r="L432" s="15">
        <f t="shared" si="143"/>
        <v>1.053933696190005</v>
      </c>
      <c r="M432" s="106"/>
    </row>
    <row r="433" spans="1:13" ht="15" customHeight="1">
      <c r="A433" s="105">
        <v>4</v>
      </c>
      <c r="B433" s="105" t="s">
        <v>466</v>
      </c>
      <c r="C433" s="58" t="s">
        <v>18</v>
      </c>
      <c r="D433" s="12">
        <v>48.17</v>
      </c>
      <c r="E433" s="12">
        <v>56.81</v>
      </c>
      <c r="F433" s="12" t="s">
        <v>27</v>
      </c>
      <c r="G433" s="13">
        <v>100</v>
      </c>
      <c r="H433" s="13">
        <f t="shared" si="141"/>
        <v>117.93647498443013</v>
      </c>
      <c r="I433" s="12">
        <v>56.81</v>
      </c>
      <c r="J433" s="12">
        <v>56.81</v>
      </c>
      <c r="K433" s="15">
        <f t="shared" si="142"/>
        <v>1</v>
      </c>
      <c r="L433" s="15">
        <f t="shared" si="143"/>
        <v>1</v>
      </c>
      <c r="M433" s="106"/>
    </row>
    <row r="434" spans="1:13" ht="64.5" customHeight="1">
      <c r="A434" s="107"/>
      <c r="B434" s="107"/>
      <c r="C434" s="58" t="s">
        <v>61</v>
      </c>
      <c r="D434" s="12">
        <v>34.229999999999997</v>
      </c>
      <c r="E434" s="12">
        <v>36.15</v>
      </c>
      <c r="F434" s="12" t="s">
        <v>27</v>
      </c>
      <c r="G434" s="13">
        <v>100</v>
      </c>
      <c r="H434" s="13">
        <f t="shared" si="141"/>
        <v>105.6091148115688</v>
      </c>
      <c r="I434" s="12">
        <v>36.15</v>
      </c>
      <c r="J434" s="12">
        <v>38.1</v>
      </c>
      <c r="K434" s="15">
        <f t="shared" si="142"/>
        <v>1</v>
      </c>
      <c r="L434" s="15">
        <f t="shared" si="143"/>
        <v>1.053941908713693</v>
      </c>
      <c r="M434" s="107"/>
    </row>
    <row r="435" spans="1:13" ht="15" customHeight="1">
      <c r="A435" s="109" t="s">
        <v>21</v>
      </c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1"/>
    </row>
    <row r="436" spans="1:13" ht="15" customHeight="1">
      <c r="A436" s="105">
        <v>1</v>
      </c>
      <c r="B436" s="116" t="s">
        <v>52</v>
      </c>
      <c r="C436" s="11" t="s">
        <v>18</v>
      </c>
      <c r="D436" s="12">
        <v>44.29</v>
      </c>
      <c r="E436" s="12">
        <v>44.81</v>
      </c>
      <c r="F436" s="12" t="s">
        <v>27</v>
      </c>
      <c r="G436" s="13">
        <v>100</v>
      </c>
      <c r="H436" s="13">
        <f>E436/D436*100</f>
        <v>101.17407992774893</v>
      </c>
      <c r="I436" s="12">
        <v>44.81</v>
      </c>
      <c r="J436" s="12" t="s">
        <v>27</v>
      </c>
      <c r="K436" s="13">
        <f t="shared" ref="K436:K457" si="147">I436/E436*100</f>
        <v>100</v>
      </c>
      <c r="L436" s="13" t="s">
        <v>27</v>
      </c>
      <c r="M436" s="105" t="s">
        <v>428</v>
      </c>
    </row>
    <row r="437" spans="1:13" ht="30">
      <c r="A437" s="106"/>
      <c r="B437" s="117"/>
      <c r="C437" s="92" t="s">
        <v>590</v>
      </c>
      <c r="D437" s="12">
        <v>24.82</v>
      </c>
      <c r="E437" s="12">
        <v>26.21</v>
      </c>
      <c r="F437" s="12" t="s">
        <v>27</v>
      </c>
      <c r="G437" s="13">
        <v>100</v>
      </c>
      <c r="H437" s="13">
        <f t="shared" ref="H437:H493" si="148">E437/D437*100</f>
        <v>105.60032232070911</v>
      </c>
      <c r="I437" s="12">
        <v>26.21</v>
      </c>
      <c r="J437" s="12" t="s">
        <v>27</v>
      </c>
      <c r="K437" s="13">
        <f t="shared" si="147"/>
        <v>100</v>
      </c>
      <c r="L437" s="13" t="s">
        <v>27</v>
      </c>
      <c r="M437" s="106"/>
    </row>
    <row r="438" spans="1:13">
      <c r="A438" s="106"/>
      <c r="B438" s="117"/>
      <c r="C438" s="11" t="s">
        <v>19</v>
      </c>
      <c r="D438" s="12">
        <v>54.6</v>
      </c>
      <c r="E438" s="12">
        <v>54.6</v>
      </c>
      <c r="F438" s="12" t="s">
        <v>27</v>
      </c>
      <c r="G438" s="13">
        <v>86.98422813445913</v>
      </c>
      <c r="H438" s="13">
        <f t="shared" si="148"/>
        <v>100</v>
      </c>
      <c r="I438" s="12">
        <v>42.85</v>
      </c>
      <c r="J438" s="12" t="s">
        <v>27</v>
      </c>
      <c r="K438" s="13">
        <f t="shared" si="147"/>
        <v>78.479853479853475</v>
      </c>
      <c r="L438" s="13" t="s">
        <v>27</v>
      </c>
      <c r="M438" s="106"/>
    </row>
    <row r="439" spans="1:13" ht="30">
      <c r="A439" s="106"/>
      <c r="B439" s="117"/>
      <c r="C439" s="92" t="s">
        <v>51</v>
      </c>
      <c r="D439" s="12">
        <v>24.04</v>
      </c>
      <c r="E439" s="12">
        <v>25.38</v>
      </c>
      <c r="F439" s="12" t="s">
        <v>27</v>
      </c>
      <c r="G439" s="13">
        <v>100</v>
      </c>
      <c r="H439" s="13">
        <f t="shared" si="148"/>
        <v>105.57404326123128</v>
      </c>
      <c r="I439" s="12">
        <v>25.38</v>
      </c>
      <c r="J439" s="12" t="s">
        <v>27</v>
      </c>
      <c r="K439" s="13">
        <f t="shared" si="147"/>
        <v>100</v>
      </c>
      <c r="L439" s="13" t="s">
        <v>27</v>
      </c>
      <c r="M439" s="107"/>
    </row>
    <row r="440" spans="1:13" ht="51" customHeight="1">
      <c r="A440" s="106"/>
      <c r="B440" s="118"/>
      <c r="C440" s="11" t="s">
        <v>31</v>
      </c>
      <c r="D440" s="12">
        <v>4.2300000000000004</v>
      </c>
      <c r="E440" s="12">
        <v>4.78</v>
      </c>
      <c r="F440" s="12" t="s">
        <v>27</v>
      </c>
      <c r="G440" s="13">
        <v>100</v>
      </c>
      <c r="H440" s="13">
        <f t="shared" si="148"/>
        <v>113.00236406619383</v>
      </c>
      <c r="I440" s="12">
        <v>4.78</v>
      </c>
      <c r="J440" s="12" t="s">
        <v>27</v>
      </c>
      <c r="K440" s="13">
        <f t="shared" si="147"/>
        <v>100</v>
      </c>
      <c r="L440" s="13" t="s">
        <v>27</v>
      </c>
      <c r="M440" s="91" t="s">
        <v>431</v>
      </c>
    </row>
    <row r="441" spans="1:13" ht="21.75" customHeight="1">
      <c r="A441" s="106"/>
      <c r="B441" s="105" t="s">
        <v>577</v>
      </c>
      <c r="C441" s="92" t="s">
        <v>18</v>
      </c>
      <c r="D441" s="12" t="s">
        <v>27</v>
      </c>
      <c r="E441" s="12" t="s">
        <v>27</v>
      </c>
      <c r="F441" s="12" t="s">
        <v>27</v>
      </c>
      <c r="G441" s="13" t="s">
        <v>27</v>
      </c>
      <c r="H441" s="13" t="s">
        <v>27</v>
      </c>
      <c r="I441" s="12">
        <v>53.77</v>
      </c>
      <c r="J441" s="12">
        <v>71.89</v>
      </c>
      <c r="K441" s="13">
        <f>I441/I436*100</f>
        <v>119.99553671055567</v>
      </c>
      <c r="L441" s="13">
        <f t="shared" ref="L441:L457" si="149">J441/I441*100</f>
        <v>133.69908871117724</v>
      </c>
      <c r="M441" s="105" t="s">
        <v>578</v>
      </c>
    </row>
    <row r="442" spans="1:13" ht="27.75" customHeight="1">
      <c r="A442" s="106"/>
      <c r="B442" s="106"/>
      <c r="C442" s="92" t="s">
        <v>22</v>
      </c>
      <c r="D442" s="12" t="s">
        <v>27</v>
      </c>
      <c r="E442" s="12" t="s">
        <v>27</v>
      </c>
      <c r="F442" s="12" t="s">
        <v>27</v>
      </c>
      <c r="G442" s="13" t="s">
        <v>27</v>
      </c>
      <c r="H442" s="13" t="s">
        <v>27</v>
      </c>
      <c r="I442" s="12">
        <f>I437</f>
        <v>26.21</v>
      </c>
      <c r="J442" s="12">
        <v>27.62</v>
      </c>
      <c r="K442" s="13">
        <f>K437</f>
        <v>100</v>
      </c>
      <c r="L442" s="13">
        <f t="shared" si="149"/>
        <v>105.37962609690959</v>
      </c>
      <c r="M442" s="106"/>
    </row>
    <row r="443" spans="1:13" ht="34.5" customHeight="1">
      <c r="A443" s="106"/>
      <c r="B443" s="106"/>
      <c r="C443" s="92" t="s">
        <v>591</v>
      </c>
      <c r="D443" s="12" t="s">
        <v>27</v>
      </c>
      <c r="E443" s="12" t="s">
        <v>27</v>
      </c>
      <c r="F443" s="12" t="s">
        <v>27</v>
      </c>
      <c r="G443" s="13" t="s">
        <v>27</v>
      </c>
      <c r="H443" s="13" t="s">
        <v>27</v>
      </c>
      <c r="I443" s="12">
        <v>42.85</v>
      </c>
      <c r="J443" s="12">
        <v>42.85</v>
      </c>
      <c r="K443" s="13">
        <f>I443/I438*100</f>
        <v>100</v>
      </c>
      <c r="L443" s="13">
        <f t="shared" si="149"/>
        <v>100</v>
      </c>
      <c r="M443" s="106"/>
    </row>
    <row r="444" spans="1:13" ht="31.5" customHeight="1">
      <c r="A444" s="106"/>
      <c r="B444" s="106"/>
      <c r="C444" s="92" t="s">
        <v>593</v>
      </c>
      <c r="D444" s="12" t="s">
        <v>27</v>
      </c>
      <c r="E444" s="12" t="s">
        <v>27</v>
      </c>
      <c r="F444" s="12" t="s">
        <v>27</v>
      </c>
      <c r="G444" s="13" t="s">
        <v>27</v>
      </c>
      <c r="H444" s="13" t="s">
        <v>27</v>
      </c>
      <c r="I444" s="12">
        <v>25.38</v>
      </c>
      <c r="J444" s="12">
        <v>26.75</v>
      </c>
      <c r="K444" s="13">
        <f>I444/I439*100</f>
        <v>100</v>
      </c>
      <c r="L444" s="13">
        <f t="shared" si="149"/>
        <v>105.397951142632</v>
      </c>
      <c r="M444" s="106"/>
    </row>
    <row r="445" spans="1:13" ht="33" customHeight="1">
      <c r="A445" s="107"/>
      <c r="B445" s="107"/>
      <c r="C445" s="92" t="s">
        <v>31</v>
      </c>
      <c r="D445" s="12" t="s">
        <v>27</v>
      </c>
      <c r="E445" s="12" t="s">
        <v>27</v>
      </c>
      <c r="F445" s="12" t="s">
        <v>27</v>
      </c>
      <c r="G445" s="13" t="s">
        <v>27</v>
      </c>
      <c r="H445" s="13" t="s">
        <v>27</v>
      </c>
      <c r="I445" s="12">
        <v>5.38</v>
      </c>
      <c r="J445" s="12">
        <v>5.38</v>
      </c>
      <c r="K445" s="13">
        <f>I445/I440*100</f>
        <v>112.55230125523012</v>
      </c>
      <c r="L445" s="13">
        <f t="shared" si="149"/>
        <v>100</v>
      </c>
      <c r="M445" s="107"/>
    </row>
    <row r="446" spans="1:13" ht="15" customHeight="1">
      <c r="A446" s="105">
        <v>2</v>
      </c>
      <c r="B446" s="105" t="s">
        <v>427</v>
      </c>
      <c r="C446" s="11" t="s">
        <v>19</v>
      </c>
      <c r="D446" s="12">
        <v>27.02</v>
      </c>
      <c r="E446" s="12">
        <v>28.53</v>
      </c>
      <c r="F446" s="12" t="s">
        <v>27</v>
      </c>
      <c r="G446" s="13">
        <v>100</v>
      </c>
      <c r="H446" s="13">
        <f t="shared" si="148"/>
        <v>105.58845299777944</v>
      </c>
      <c r="I446" s="12">
        <v>28.53</v>
      </c>
      <c r="J446" s="12">
        <v>33.03</v>
      </c>
      <c r="K446" s="13">
        <f t="shared" si="147"/>
        <v>100</v>
      </c>
      <c r="L446" s="13">
        <f t="shared" si="149"/>
        <v>115.77287066246056</v>
      </c>
      <c r="M446" s="105" t="s">
        <v>432</v>
      </c>
    </row>
    <row r="447" spans="1:13" ht="42.75" customHeight="1">
      <c r="A447" s="107"/>
      <c r="B447" s="107"/>
      <c r="C447" s="11" t="s">
        <v>63</v>
      </c>
      <c r="D447" s="12">
        <v>20.010000000000002</v>
      </c>
      <c r="E447" s="12">
        <v>21.13</v>
      </c>
      <c r="F447" s="12" t="s">
        <v>27</v>
      </c>
      <c r="G447" s="13">
        <v>100</v>
      </c>
      <c r="H447" s="13">
        <f t="shared" si="148"/>
        <v>105.59720139930033</v>
      </c>
      <c r="I447" s="12">
        <v>21.13</v>
      </c>
      <c r="J447" s="12">
        <v>22.27</v>
      </c>
      <c r="K447" s="13">
        <f t="shared" si="147"/>
        <v>100</v>
      </c>
      <c r="L447" s="13">
        <f t="shared" si="149"/>
        <v>105.39517274017985</v>
      </c>
      <c r="M447" s="107"/>
    </row>
    <row r="448" spans="1:13" ht="52.5" customHeight="1">
      <c r="A448" s="11">
        <v>3</v>
      </c>
      <c r="B448" s="11" t="s">
        <v>240</v>
      </c>
      <c r="C448" s="11" t="s">
        <v>18</v>
      </c>
      <c r="D448" s="12">
        <v>24.53</v>
      </c>
      <c r="E448" s="12">
        <v>24.88</v>
      </c>
      <c r="F448" s="12" t="s">
        <v>27</v>
      </c>
      <c r="G448" s="13">
        <v>100</v>
      </c>
      <c r="H448" s="13">
        <f t="shared" si="148"/>
        <v>101.42682429677944</v>
      </c>
      <c r="I448" s="12">
        <v>24.88</v>
      </c>
      <c r="J448" s="12">
        <v>24.88</v>
      </c>
      <c r="K448" s="13">
        <f t="shared" si="147"/>
        <v>100</v>
      </c>
      <c r="L448" s="13">
        <f t="shared" si="149"/>
        <v>100</v>
      </c>
      <c r="M448" s="92" t="s">
        <v>430</v>
      </c>
    </row>
    <row r="449" spans="1:13" ht="15" customHeight="1">
      <c r="A449" s="105">
        <v>4</v>
      </c>
      <c r="B449" s="116" t="s">
        <v>404</v>
      </c>
      <c r="C449" s="11" t="s">
        <v>18</v>
      </c>
      <c r="D449" s="12">
        <v>44.29</v>
      </c>
      <c r="E449" s="12">
        <v>44.81</v>
      </c>
      <c r="F449" s="12" t="s">
        <v>27</v>
      </c>
      <c r="G449" s="13">
        <v>100</v>
      </c>
      <c r="H449" s="13">
        <f t="shared" si="148"/>
        <v>101.17407992774893</v>
      </c>
      <c r="I449" s="12">
        <v>44.81</v>
      </c>
      <c r="J449" s="12" t="str">
        <f>J436</f>
        <v>-</v>
      </c>
      <c r="K449" s="13">
        <f t="shared" si="147"/>
        <v>100</v>
      </c>
      <c r="L449" s="13" t="s">
        <v>27</v>
      </c>
      <c r="M449" s="105" t="s">
        <v>428</v>
      </c>
    </row>
    <row r="450" spans="1:13" ht="30">
      <c r="A450" s="106"/>
      <c r="B450" s="117"/>
      <c r="C450" s="11" t="s">
        <v>22</v>
      </c>
      <c r="D450" s="12">
        <v>43.48</v>
      </c>
      <c r="E450" s="12">
        <v>45.91</v>
      </c>
      <c r="F450" s="12" t="s">
        <v>27</v>
      </c>
      <c r="G450" s="13">
        <v>100</v>
      </c>
      <c r="H450" s="13">
        <f t="shared" si="148"/>
        <v>105.58877644894204</v>
      </c>
      <c r="I450" s="12">
        <v>45.91</v>
      </c>
      <c r="J450" s="12" t="s">
        <v>27</v>
      </c>
      <c r="K450" s="13">
        <f t="shared" si="147"/>
        <v>100</v>
      </c>
      <c r="L450" s="13" t="s">
        <v>27</v>
      </c>
      <c r="M450" s="106"/>
    </row>
    <row r="451" spans="1:13">
      <c r="A451" s="106"/>
      <c r="B451" s="117"/>
      <c r="C451" s="11" t="s">
        <v>19</v>
      </c>
      <c r="D451" s="12">
        <v>97.87</v>
      </c>
      <c r="E451" s="12">
        <v>98.15</v>
      </c>
      <c r="F451" s="12" t="s">
        <v>27</v>
      </c>
      <c r="G451" s="13">
        <v>100</v>
      </c>
      <c r="H451" s="13">
        <f t="shared" si="148"/>
        <v>100.28609379789518</v>
      </c>
      <c r="I451" s="12">
        <v>98.15</v>
      </c>
      <c r="J451" s="12" t="s">
        <v>27</v>
      </c>
      <c r="K451" s="13">
        <f t="shared" si="147"/>
        <v>100</v>
      </c>
      <c r="L451" s="13" t="s">
        <v>27</v>
      </c>
      <c r="M451" s="106"/>
    </row>
    <row r="452" spans="1:13" ht="30">
      <c r="A452" s="106"/>
      <c r="B452" s="118"/>
      <c r="C452" s="11" t="s">
        <v>63</v>
      </c>
      <c r="D452" s="12">
        <v>50.51</v>
      </c>
      <c r="E452" s="12">
        <v>53.34</v>
      </c>
      <c r="F452" s="12" t="s">
        <v>27</v>
      </c>
      <c r="G452" s="13">
        <v>100</v>
      </c>
      <c r="H452" s="13">
        <f t="shared" si="148"/>
        <v>105.6028509206098</v>
      </c>
      <c r="I452" s="12">
        <v>53.34</v>
      </c>
      <c r="J452" s="12" t="s">
        <v>27</v>
      </c>
      <c r="K452" s="13">
        <f t="shared" si="147"/>
        <v>100</v>
      </c>
      <c r="L452" s="13" t="s">
        <v>27</v>
      </c>
      <c r="M452" s="107"/>
    </row>
    <row r="453" spans="1:13" ht="45" customHeight="1">
      <c r="A453" s="106"/>
      <c r="B453" s="105" t="s">
        <v>586</v>
      </c>
      <c r="C453" s="92" t="s">
        <v>18</v>
      </c>
      <c r="D453" s="12" t="s">
        <v>27</v>
      </c>
      <c r="E453" s="12" t="s">
        <v>27</v>
      </c>
      <c r="F453" s="12" t="s">
        <v>27</v>
      </c>
      <c r="G453" s="13" t="s">
        <v>27</v>
      </c>
      <c r="H453" s="13" t="s">
        <v>27</v>
      </c>
      <c r="I453" s="12">
        <v>53.77</v>
      </c>
      <c r="J453" s="12">
        <v>71.89</v>
      </c>
      <c r="K453" s="13">
        <f>I453/I449*100</f>
        <v>119.99553671055567</v>
      </c>
      <c r="L453" s="13">
        <f>J453/I453*100</f>
        <v>133.69908871117724</v>
      </c>
      <c r="M453" s="105" t="s">
        <v>578</v>
      </c>
    </row>
    <row r="454" spans="1:13" ht="30">
      <c r="A454" s="106"/>
      <c r="B454" s="106"/>
      <c r="C454" s="92" t="s">
        <v>22</v>
      </c>
      <c r="D454" s="12" t="s">
        <v>27</v>
      </c>
      <c r="E454" s="12" t="s">
        <v>27</v>
      </c>
      <c r="F454" s="12" t="s">
        <v>27</v>
      </c>
      <c r="G454" s="13" t="s">
        <v>27</v>
      </c>
      <c r="H454" s="13" t="s">
        <v>27</v>
      </c>
      <c r="I454" s="12">
        <v>45.91</v>
      </c>
      <c r="J454" s="12">
        <v>48.4</v>
      </c>
      <c r="K454" s="13">
        <v>100</v>
      </c>
      <c r="L454" s="13">
        <v>105.42365497712917</v>
      </c>
      <c r="M454" s="106"/>
    </row>
    <row r="455" spans="1:13">
      <c r="A455" s="106"/>
      <c r="B455" s="106"/>
      <c r="C455" s="92" t="s">
        <v>19</v>
      </c>
      <c r="D455" s="12" t="s">
        <v>27</v>
      </c>
      <c r="E455" s="12" t="s">
        <v>27</v>
      </c>
      <c r="F455" s="12" t="s">
        <v>27</v>
      </c>
      <c r="G455" s="13" t="s">
        <v>27</v>
      </c>
      <c r="H455" s="13" t="s">
        <v>27</v>
      </c>
      <c r="I455" s="12">
        <v>104.02</v>
      </c>
      <c r="J455" s="12">
        <v>104.02</v>
      </c>
      <c r="K455" s="13">
        <f>I455/I451*100</f>
        <v>105.9806418746816</v>
      </c>
      <c r="L455" s="13">
        <v>105.42365497712917</v>
      </c>
      <c r="M455" s="106"/>
    </row>
    <row r="456" spans="1:13" ht="30">
      <c r="A456" s="107"/>
      <c r="B456" s="107"/>
      <c r="C456" s="92" t="s">
        <v>63</v>
      </c>
      <c r="D456" s="12" t="s">
        <v>27</v>
      </c>
      <c r="E456" s="12" t="s">
        <v>27</v>
      </c>
      <c r="F456" s="12" t="s">
        <v>27</v>
      </c>
      <c r="G456" s="13" t="s">
        <v>27</v>
      </c>
      <c r="H456" s="13" t="s">
        <v>27</v>
      </c>
      <c r="I456" s="12">
        <v>53.34</v>
      </c>
      <c r="J456" s="12">
        <v>56.22</v>
      </c>
      <c r="K456" s="13">
        <v>100</v>
      </c>
      <c r="L456" s="13">
        <v>105.42365497712917</v>
      </c>
      <c r="M456" s="107"/>
    </row>
    <row r="457" spans="1:13" ht="45">
      <c r="A457" s="22">
        <v>5</v>
      </c>
      <c r="B457" s="11" t="s">
        <v>471</v>
      </c>
      <c r="C457" s="11" t="s">
        <v>18</v>
      </c>
      <c r="D457" s="12">
        <v>10.47</v>
      </c>
      <c r="E457" s="12">
        <v>11.3</v>
      </c>
      <c r="F457" s="12" t="s">
        <v>27</v>
      </c>
      <c r="G457" s="13">
        <v>100</v>
      </c>
      <c r="H457" s="13">
        <f t="shared" si="148"/>
        <v>107.92741165234001</v>
      </c>
      <c r="I457" s="12">
        <v>11.3</v>
      </c>
      <c r="J457" s="12">
        <v>11.48</v>
      </c>
      <c r="K457" s="13">
        <f t="shared" si="147"/>
        <v>100</v>
      </c>
      <c r="L457" s="13">
        <f t="shared" si="149"/>
        <v>101.59292035398231</v>
      </c>
      <c r="M457" s="58" t="s">
        <v>429</v>
      </c>
    </row>
    <row r="458" spans="1:13" ht="59.25" customHeight="1">
      <c r="A458" s="11">
        <v>6</v>
      </c>
      <c r="B458" s="21" t="s">
        <v>472</v>
      </c>
      <c r="C458" s="11" t="s">
        <v>28</v>
      </c>
      <c r="D458" s="12">
        <v>29.36</v>
      </c>
      <c r="E458" s="12">
        <v>30.95</v>
      </c>
      <c r="F458" s="12" t="s">
        <v>27</v>
      </c>
      <c r="G458" s="13">
        <v>100</v>
      </c>
      <c r="H458" s="13">
        <f t="shared" si="148"/>
        <v>105.41553133514986</v>
      </c>
      <c r="I458" s="12" t="s">
        <v>27</v>
      </c>
      <c r="J458" s="12" t="s">
        <v>27</v>
      </c>
      <c r="K458" s="13" t="s">
        <v>27</v>
      </c>
      <c r="L458" s="13" t="s">
        <v>27</v>
      </c>
      <c r="M458" s="57" t="s">
        <v>470</v>
      </c>
    </row>
    <row r="459" spans="1:13" ht="51" customHeight="1">
      <c r="A459" s="22" t="s">
        <v>385</v>
      </c>
      <c r="B459" s="23" t="s">
        <v>384</v>
      </c>
      <c r="C459" s="58" t="s">
        <v>28</v>
      </c>
      <c r="D459" s="12" t="s">
        <v>27</v>
      </c>
      <c r="E459" s="12">
        <v>110.76</v>
      </c>
      <c r="F459" s="12" t="s">
        <v>27</v>
      </c>
      <c r="G459" s="13" t="s">
        <v>27</v>
      </c>
      <c r="H459" s="13" t="s">
        <v>27</v>
      </c>
      <c r="I459" s="12">
        <v>110.76</v>
      </c>
      <c r="J459" s="12">
        <v>120.7</v>
      </c>
      <c r="K459" s="13">
        <f t="shared" ref="K459:K493" si="150">I459/E459*100</f>
        <v>100</v>
      </c>
      <c r="L459" s="13">
        <f t="shared" ref="L459:L493" si="151">J459/I459*100</f>
        <v>108.97435897435896</v>
      </c>
      <c r="M459" s="35" t="s">
        <v>434</v>
      </c>
    </row>
    <row r="460" spans="1:13" ht="15" customHeight="1">
      <c r="A460" s="105">
        <v>7</v>
      </c>
      <c r="B460" s="105" t="s">
        <v>239</v>
      </c>
      <c r="C460" s="92" t="s">
        <v>18</v>
      </c>
      <c r="D460" s="12">
        <v>35.65</v>
      </c>
      <c r="E460" s="12">
        <v>36.229999999999997</v>
      </c>
      <c r="F460" s="12" t="s">
        <v>27</v>
      </c>
      <c r="G460" s="13">
        <v>100</v>
      </c>
      <c r="H460" s="13">
        <f t="shared" si="148"/>
        <v>101.62692847124823</v>
      </c>
      <c r="I460" s="12">
        <v>36.229999999999997</v>
      </c>
      <c r="J460" s="12">
        <v>36.869999999999997</v>
      </c>
      <c r="K460" s="13">
        <f t="shared" si="150"/>
        <v>100</v>
      </c>
      <c r="L460" s="13">
        <f t="shared" si="151"/>
        <v>101.7664918575766</v>
      </c>
      <c r="M460" s="105" t="s">
        <v>429</v>
      </c>
    </row>
    <row r="461" spans="1:13" ht="34.5" customHeight="1">
      <c r="A461" s="107"/>
      <c r="B461" s="107"/>
      <c r="C461" s="92" t="s">
        <v>22</v>
      </c>
      <c r="D461" s="12">
        <v>35.24</v>
      </c>
      <c r="E461" s="12">
        <v>36.229999999999997</v>
      </c>
      <c r="F461" s="12" t="s">
        <v>27</v>
      </c>
      <c r="G461" s="13">
        <v>100</v>
      </c>
      <c r="H461" s="13">
        <f t="shared" si="148"/>
        <v>102.80930760499432</v>
      </c>
      <c r="I461" s="12">
        <v>36.229999999999997</v>
      </c>
      <c r="J461" s="12">
        <v>36.869999999999997</v>
      </c>
      <c r="K461" s="13">
        <f t="shared" si="150"/>
        <v>100</v>
      </c>
      <c r="L461" s="13">
        <f t="shared" si="151"/>
        <v>101.7664918575766</v>
      </c>
      <c r="M461" s="107"/>
    </row>
    <row r="462" spans="1:13" ht="15" customHeight="1">
      <c r="A462" s="105">
        <v>8</v>
      </c>
      <c r="B462" s="116" t="s">
        <v>53</v>
      </c>
      <c r="C462" s="92" t="s">
        <v>224</v>
      </c>
      <c r="D462" s="12">
        <v>44.29</v>
      </c>
      <c r="E462" s="12">
        <v>44.81</v>
      </c>
      <c r="F462" s="12" t="s">
        <v>27</v>
      </c>
      <c r="G462" s="13">
        <v>100</v>
      </c>
      <c r="H462" s="13">
        <f t="shared" si="148"/>
        <v>101.17407992774893</v>
      </c>
      <c r="I462" s="12">
        <v>44.81</v>
      </c>
      <c r="J462" s="12" t="str">
        <f>J436</f>
        <v>-</v>
      </c>
      <c r="K462" s="13">
        <f t="shared" si="150"/>
        <v>100</v>
      </c>
      <c r="L462" s="13" t="s">
        <v>27</v>
      </c>
      <c r="M462" s="105" t="s">
        <v>428</v>
      </c>
    </row>
    <row r="463" spans="1:13" ht="30">
      <c r="A463" s="106"/>
      <c r="B463" s="117"/>
      <c r="C463" s="92" t="s">
        <v>579</v>
      </c>
      <c r="D463" s="12">
        <v>21.01</v>
      </c>
      <c r="E463" s="12">
        <v>22.19</v>
      </c>
      <c r="F463" s="12" t="s">
        <v>27</v>
      </c>
      <c r="G463" s="13">
        <v>100</v>
      </c>
      <c r="H463" s="13">
        <f t="shared" si="148"/>
        <v>105.61637315564016</v>
      </c>
      <c r="I463" s="12">
        <v>22.19</v>
      </c>
      <c r="J463" s="12" t="s">
        <v>27</v>
      </c>
      <c r="K463" s="13">
        <f t="shared" si="150"/>
        <v>100</v>
      </c>
      <c r="L463" s="13" t="s">
        <v>27</v>
      </c>
      <c r="M463" s="106"/>
    </row>
    <row r="464" spans="1:13" ht="45">
      <c r="A464" s="106"/>
      <c r="B464" s="117"/>
      <c r="C464" s="92" t="s">
        <v>580</v>
      </c>
      <c r="D464" s="12">
        <v>25.96</v>
      </c>
      <c r="E464" s="12">
        <v>27.41</v>
      </c>
      <c r="F464" s="12" t="s">
        <v>27</v>
      </c>
      <c r="G464" s="13">
        <v>100</v>
      </c>
      <c r="H464" s="13">
        <f t="shared" si="148"/>
        <v>105.5855161787365</v>
      </c>
      <c r="I464" s="12">
        <v>27.41</v>
      </c>
      <c r="J464" s="12" t="s">
        <v>27</v>
      </c>
      <c r="K464" s="13">
        <f t="shared" si="150"/>
        <v>100</v>
      </c>
      <c r="L464" s="13" t="s">
        <v>27</v>
      </c>
      <c r="M464" s="106"/>
    </row>
    <row r="465" spans="1:13">
      <c r="A465" s="106"/>
      <c r="B465" s="117"/>
      <c r="C465" s="92" t="s">
        <v>19</v>
      </c>
      <c r="D465" s="12">
        <v>97.87</v>
      </c>
      <c r="E465" s="12">
        <v>98.15</v>
      </c>
      <c r="F465" s="12" t="s">
        <v>27</v>
      </c>
      <c r="G465" s="13">
        <v>100</v>
      </c>
      <c r="H465" s="13">
        <f t="shared" si="148"/>
        <v>100.28609379789518</v>
      </c>
      <c r="I465" s="12">
        <v>98.15</v>
      </c>
      <c r="J465" s="12" t="s">
        <v>27</v>
      </c>
      <c r="K465" s="13">
        <f t="shared" si="150"/>
        <v>100</v>
      </c>
      <c r="L465" s="13" t="s">
        <v>27</v>
      </c>
      <c r="M465" s="106"/>
    </row>
    <row r="466" spans="1:13" ht="30">
      <c r="A466" s="106"/>
      <c r="B466" s="118"/>
      <c r="C466" s="92" t="s">
        <v>581</v>
      </c>
      <c r="D466" s="12">
        <v>43.02</v>
      </c>
      <c r="E466" s="12">
        <v>45.43</v>
      </c>
      <c r="F466" s="12" t="s">
        <v>27</v>
      </c>
      <c r="G466" s="13">
        <v>100</v>
      </c>
      <c r="H466" s="13">
        <f t="shared" si="148"/>
        <v>105.60204556020454</v>
      </c>
      <c r="I466" s="12">
        <v>45.43</v>
      </c>
      <c r="J466" s="12" t="s">
        <v>27</v>
      </c>
      <c r="K466" s="13">
        <f t="shared" si="150"/>
        <v>100</v>
      </c>
      <c r="L466" s="13" t="s">
        <v>27</v>
      </c>
      <c r="M466" s="107"/>
    </row>
    <row r="467" spans="1:13" ht="15" customHeight="1">
      <c r="A467" s="106"/>
      <c r="B467" s="105" t="s">
        <v>587</v>
      </c>
      <c r="C467" s="92" t="s">
        <v>224</v>
      </c>
      <c r="D467" s="12" t="s">
        <v>27</v>
      </c>
      <c r="E467" s="12" t="s">
        <v>27</v>
      </c>
      <c r="F467" s="12" t="s">
        <v>27</v>
      </c>
      <c r="G467" s="13" t="s">
        <v>27</v>
      </c>
      <c r="H467" s="13" t="s">
        <v>27</v>
      </c>
      <c r="I467" s="12">
        <v>53.77</v>
      </c>
      <c r="J467" s="12">
        <v>71.89</v>
      </c>
      <c r="K467" s="13">
        <f>I467/I462*100</f>
        <v>119.99553671055567</v>
      </c>
      <c r="L467" s="13">
        <f t="shared" si="151"/>
        <v>133.69908871117724</v>
      </c>
      <c r="M467" s="105" t="s">
        <v>578</v>
      </c>
    </row>
    <row r="468" spans="1:13" ht="30">
      <c r="A468" s="106"/>
      <c r="B468" s="106"/>
      <c r="C468" s="92" t="s">
        <v>579</v>
      </c>
      <c r="D468" s="12" t="s">
        <v>27</v>
      </c>
      <c r="E468" s="12" t="s">
        <v>27</v>
      </c>
      <c r="F468" s="12" t="s">
        <v>27</v>
      </c>
      <c r="G468" s="13" t="s">
        <v>27</v>
      </c>
      <c r="H468" s="13" t="s">
        <v>27</v>
      </c>
      <c r="I468" s="12">
        <v>22.19</v>
      </c>
      <c r="J468" s="12">
        <v>23.39</v>
      </c>
      <c r="K468" s="13">
        <v>100</v>
      </c>
      <c r="L468" s="13">
        <f t="shared" si="151"/>
        <v>105.40784136998647</v>
      </c>
      <c r="M468" s="106"/>
    </row>
    <row r="469" spans="1:13" ht="45">
      <c r="A469" s="106"/>
      <c r="B469" s="106"/>
      <c r="C469" s="92" t="s">
        <v>580</v>
      </c>
      <c r="D469" s="12" t="s">
        <v>27</v>
      </c>
      <c r="E469" s="12" t="s">
        <v>27</v>
      </c>
      <c r="F469" s="12" t="s">
        <v>27</v>
      </c>
      <c r="G469" s="13" t="s">
        <v>27</v>
      </c>
      <c r="H469" s="13" t="s">
        <v>27</v>
      </c>
      <c r="I469" s="12">
        <v>27.41</v>
      </c>
      <c r="J469" s="12">
        <v>28.88</v>
      </c>
      <c r="K469" s="13">
        <v>100</v>
      </c>
      <c r="L469" s="13">
        <f t="shared" si="151"/>
        <v>105.36300620211601</v>
      </c>
      <c r="M469" s="106"/>
    </row>
    <row r="470" spans="1:13">
      <c r="A470" s="106"/>
      <c r="B470" s="106"/>
      <c r="C470" s="92" t="s">
        <v>19</v>
      </c>
      <c r="D470" s="12" t="s">
        <v>27</v>
      </c>
      <c r="E470" s="12" t="s">
        <v>27</v>
      </c>
      <c r="F470" s="12" t="s">
        <v>27</v>
      </c>
      <c r="G470" s="13" t="s">
        <v>27</v>
      </c>
      <c r="H470" s="13" t="s">
        <v>27</v>
      </c>
      <c r="I470" s="12">
        <v>104.02</v>
      </c>
      <c r="J470" s="12">
        <v>104.02</v>
      </c>
      <c r="K470" s="13">
        <f>I470/I465*100</f>
        <v>105.9806418746816</v>
      </c>
      <c r="L470" s="13">
        <f t="shared" si="151"/>
        <v>100</v>
      </c>
      <c r="M470" s="106"/>
    </row>
    <row r="471" spans="1:13" ht="30">
      <c r="A471" s="107"/>
      <c r="B471" s="107"/>
      <c r="C471" s="92" t="s">
        <v>581</v>
      </c>
      <c r="D471" s="12" t="s">
        <v>27</v>
      </c>
      <c r="E471" s="12" t="s">
        <v>27</v>
      </c>
      <c r="F471" s="12" t="s">
        <v>27</v>
      </c>
      <c r="G471" s="13" t="s">
        <v>27</v>
      </c>
      <c r="H471" s="13" t="s">
        <v>27</v>
      </c>
      <c r="I471" s="12">
        <v>45.43</v>
      </c>
      <c r="J471" s="12">
        <v>47.88</v>
      </c>
      <c r="K471" s="13">
        <v>100</v>
      </c>
      <c r="L471" s="13">
        <f t="shared" si="151"/>
        <v>105.3929121725732</v>
      </c>
      <c r="M471" s="107"/>
    </row>
    <row r="472" spans="1:13" ht="51.75" customHeight="1">
      <c r="A472" s="11">
        <v>9</v>
      </c>
      <c r="B472" s="11" t="s">
        <v>55</v>
      </c>
      <c r="C472" s="92" t="s">
        <v>18</v>
      </c>
      <c r="D472" s="12">
        <v>14.52</v>
      </c>
      <c r="E472" s="12">
        <v>15.33</v>
      </c>
      <c r="F472" s="12" t="s">
        <v>27</v>
      </c>
      <c r="G472" s="13">
        <v>100</v>
      </c>
      <c r="H472" s="13">
        <f t="shared" si="148"/>
        <v>105.57851239669422</v>
      </c>
      <c r="I472" s="12">
        <v>15.33</v>
      </c>
      <c r="J472" s="12">
        <v>16.16</v>
      </c>
      <c r="K472" s="13">
        <f t="shared" si="150"/>
        <v>100</v>
      </c>
      <c r="L472" s="13">
        <f t="shared" si="151"/>
        <v>105.41422048271363</v>
      </c>
      <c r="M472" s="35" t="s">
        <v>429</v>
      </c>
    </row>
    <row r="473" spans="1:13" ht="15" customHeight="1">
      <c r="A473" s="105">
        <v>10</v>
      </c>
      <c r="B473" s="116" t="s">
        <v>54</v>
      </c>
      <c r="C473" s="92" t="s">
        <v>18</v>
      </c>
      <c r="D473" s="12">
        <v>44.29</v>
      </c>
      <c r="E473" s="12">
        <v>44.81</v>
      </c>
      <c r="F473" s="12" t="s">
        <v>27</v>
      </c>
      <c r="G473" s="13">
        <v>100</v>
      </c>
      <c r="H473" s="13">
        <f t="shared" si="148"/>
        <v>101.17407992774893</v>
      </c>
      <c r="I473" s="12">
        <v>44.81</v>
      </c>
      <c r="J473" s="12" t="str">
        <f>J462</f>
        <v>-</v>
      </c>
      <c r="K473" s="13">
        <f t="shared" si="150"/>
        <v>100</v>
      </c>
      <c r="L473" s="13" t="s">
        <v>27</v>
      </c>
      <c r="M473" s="105" t="s">
        <v>428</v>
      </c>
    </row>
    <row r="474" spans="1:13" ht="45">
      <c r="A474" s="106"/>
      <c r="B474" s="117"/>
      <c r="C474" s="92" t="s">
        <v>582</v>
      </c>
      <c r="D474" s="12">
        <v>52.04</v>
      </c>
      <c r="E474" s="12">
        <v>53.77</v>
      </c>
      <c r="F474" s="12" t="s">
        <v>27</v>
      </c>
      <c r="G474" s="13">
        <v>100</v>
      </c>
      <c r="H474" s="13">
        <f t="shared" si="148"/>
        <v>103.32436587240585</v>
      </c>
      <c r="I474" s="12">
        <v>53.77</v>
      </c>
      <c r="J474" s="12" t="s">
        <v>27</v>
      </c>
      <c r="K474" s="13">
        <f t="shared" si="150"/>
        <v>100</v>
      </c>
      <c r="L474" s="13" t="s">
        <v>27</v>
      </c>
      <c r="M474" s="106"/>
    </row>
    <row r="475" spans="1:13" ht="30">
      <c r="A475" s="106"/>
      <c r="B475" s="117"/>
      <c r="C475" s="92" t="s">
        <v>583</v>
      </c>
      <c r="D475" s="12">
        <v>32.29</v>
      </c>
      <c r="E475" s="12">
        <v>34.1</v>
      </c>
      <c r="F475" s="12" t="s">
        <v>27</v>
      </c>
      <c r="G475" s="13">
        <v>100</v>
      </c>
      <c r="H475" s="13">
        <f t="shared" si="148"/>
        <v>105.60545060390214</v>
      </c>
      <c r="I475" s="12">
        <v>34.1</v>
      </c>
      <c r="J475" s="12" t="s">
        <v>27</v>
      </c>
      <c r="K475" s="13">
        <f t="shared" si="150"/>
        <v>100</v>
      </c>
      <c r="L475" s="13" t="s">
        <v>27</v>
      </c>
      <c r="M475" s="106"/>
    </row>
    <row r="476" spans="1:13">
      <c r="A476" s="106"/>
      <c r="B476" s="117"/>
      <c r="C476" s="92" t="s">
        <v>19</v>
      </c>
      <c r="D476" s="12">
        <v>97.87</v>
      </c>
      <c r="E476" s="12">
        <v>98.15</v>
      </c>
      <c r="F476" s="12" t="s">
        <v>27</v>
      </c>
      <c r="G476" s="13">
        <v>100</v>
      </c>
      <c r="H476" s="13">
        <f t="shared" si="148"/>
        <v>100.28609379789518</v>
      </c>
      <c r="I476" s="12">
        <v>98.15</v>
      </c>
      <c r="J476" s="12" t="s">
        <v>27</v>
      </c>
      <c r="K476" s="13">
        <f t="shared" si="150"/>
        <v>100</v>
      </c>
      <c r="L476" s="13" t="s">
        <v>27</v>
      </c>
      <c r="M476" s="106"/>
    </row>
    <row r="477" spans="1:13" ht="30">
      <c r="A477" s="106"/>
      <c r="B477" s="117"/>
      <c r="C477" s="92" t="s">
        <v>584</v>
      </c>
      <c r="D477" s="12">
        <v>53.77</v>
      </c>
      <c r="E477" s="12">
        <v>56.78</v>
      </c>
      <c r="F477" s="12" t="s">
        <v>27</v>
      </c>
      <c r="G477" s="13">
        <v>100</v>
      </c>
      <c r="H477" s="13">
        <f t="shared" si="148"/>
        <v>105.59791705411938</v>
      </c>
      <c r="I477" s="12">
        <v>56.78</v>
      </c>
      <c r="J477" s="12" t="s">
        <v>27</v>
      </c>
      <c r="K477" s="13">
        <f t="shared" si="150"/>
        <v>100</v>
      </c>
      <c r="L477" s="13" t="s">
        <v>27</v>
      </c>
      <c r="M477" s="106"/>
    </row>
    <row r="478" spans="1:13" ht="30">
      <c r="A478" s="106"/>
      <c r="B478" s="118"/>
      <c r="C478" s="92" t="s">
        <v>585</v>
      </c>
      <c r="D478" s="12">
        <v>66</v>
      </c>
      <c r="E478" s="12">
        <v>69.7</v>
      </c>
      <c r="F478" s="12" t="s">
        <v>27</v>
      </c>
      <c r="G478" s="13">
        <v>100</v>
      </c>
      <c r="H478" s="13">
        <f t="shared" si="148"/>
        <v>105.60606060606061</v>
      </c>
      <c r="I478" s="12">
        <v>69.7</v>
      </c>
      <c r="J478" s="12" t="s">
        <v>27</v>
      </c>
      <c r="K478" s="13">
        <f t="shared" si="150"/>
        <v>100</v>
      </c>
      <c r="L478" s="13" t="s">
        <v>27</v>
      </c>
      <c r="M478" s="106"/>
    </row>
    <row r="479" spans="1:13" ht="15" customHeight="1">
      <c r="A479" s="106"/>
      <c r="B479" s="105" t="s">
        <v>588</v>
      </c>
      <c r="C479" s="92" t="s">
        <v>18</v>
      </c>
      <c r="D479" s="12" t="s">
        <v>27</v>
      </c>
      <c r="E479" s="12" t="s">
        <v>27</v>
      </c>
      <c r="F479" s="12" t="s">
        <v>27</v>
      </c>
      <c r="G479" s="13" t="s">
        <v>27</v>
      </c>
      <c r="H479" s="13" t="s">
        <v>27</v>
      </c>
      <c r="I479" s="12">
        <v>53.77</v>
      </c>
      <c r="J479" s="12">
        <v>71.89</v>
      </c>
      <c r="K479" s="13">
        <f>I479/I473*100</f>
        <v>119.99553671055567</v>
      </c>
      <c r="L479" s="13">
        <f t="shared" si="151"/>
        <v>133.69908871117724</v>
      </c>
      <c r="M479" s="105" t="s">
        <v>578</v>
      </c>
    </row>
    <row r="480" spans="1:13" ht="45">
      <c r="A480" s="106"/>
      <c r="B480" s="106"/>
      <c r="C480" s="92" t="s">
        <v>582</v>
      </c>
      <c r="D480" s="12" t="s">
        <v>27</v>
      </c>
      <c r="E480" s="12" t="s">
        <v>27</v>
      </c>
      <c r="F480" s="12" t="s">
        <v>27</v>
      </c>
      <c r="G480" s="13" t="s">
        <v>27</v>
      </c>
      <c r="H480" s="13" t="s">
        <v>27</v>
      </c>
      <c r="I480" s="12">
        <v>53.77</v>
      </c>
      <c r="J480" s="12">
        <v>56.68</v>
      </c>
      <c r="K480" s="13">
        <v>100</v>
      </c>
      <c r="L480" s="13">
        <f t="shared" si="151"/>
        <v>105.4119397433513</v>
      </c>
      <c r="M480" s="106"/>
    </row>
    <row r="481" spans="1:13" ht="30">
      <c r="A481" s="106"/>
      <c r="B481" s="106"/>
      <c r="C481" s="92" t="s">
        <v>583</v>
      </c>
      <c r="D481" s="12" t="s">
        <v>27</v>
      </c>
      <c r="E481" s="12" t="s">
        <v>27</v>
      </c>
      <c r="F481" s="12" t="s">
        <v>27</v>
      </c>
      <c r="G481" s="13" t="s">
        <v>27</v>
      </c>
      <c r="H481" s="13" t="s">
        <v>27</v>
      </c>
      <c r="I481" s="12">
        <v>34.1</v>
      </c>
      <c r="J481" s="12">
        <v>35.94</v>
      </c>
      <c r="K481" s="13">
        <v>100</v>
      </c>
      <c r="L481" s="13">
        <f t="shared" si="151"/>
        <v>105.39589442815249</v>
      </c>
      <c r="M481" s="106"/>
    </row>
    <row r="482" spans="1:13">
      <c r="A482" s="106"/>
      <c r="B482" s="106"/>
      <c r="C482" s="92" t="s">
        <v>19</v>
      </c>
      <c r="D482" s="12" t="s">
        <v>27</v>
      </c>
      <c r="E482" s="12" t="s">
        <v>27</v>
      </c>
      <c r="F482" s="12" t="s">
        <v>27</v>
      </c>
      <c r="G482" s="13" t="s">
        <v>27</v>
      </c>
      <c r="H482" s="13" t="s">
        <v>27</v>
      </c>
      <c r="I482" s="12">
        <v>104.02</v>
      </c>
      <c r="J482" s="12">
        <v>104.02</v>
      </c>
      <c r="K482" s="13">
        <f>I482/I476*100</f>
        <v>105.9806418746816</v>
      </c>
      <c r="L482" s="13">
        <f t="shared" si="151"/>
        <v>100</v>
      </c>
      <c r="M482" s="106"/>
    </row>
    <row r="483" spans="1:13" ht="30">
      <c r="A483" s="106"/>
      <c r="B483" s="106"/>
      <c r="C483" s="92" t="s">
        <v>584</v>
      </c>
      <c r="D483" s="12" t="s">
        <v>27</v>
      </c>
      <c r="E483" s="12" t="s">
        <v>27</v>
      </c>
      <c r="F483" s="12" t="s">
        <v>27</v>
      </c>
      <c r="G483" s="13" t="s">
        <v>27</v>
      </c>
      <c r="H483" s="13" t="s">
        <v>27</v>
      </c>
      <c r="I483" s="12">
        <v>56.78</v>
      </c>
      <c r="J483" s="12">
        <v>59.86</v>
      </c>
      <c r="K483" s="13">
        <v>100</v>
      </c>
      <c r="L483" s="13">
        <f t="shared" si="151"/>
        <v>105.42444522719268</v>
      </c>
      <c r="M483" s="106"/>
    </row>
    <row r="484" spans="1:13" ht="30">
      <c r="A484" s="107"/>
      <c r="B484" s="107"/>
      <c r="C484" s="92" t="s">
        <v>585</v>
      </c>
      <c r="D484" s="12" t="s">
        <v>27</v>
      </c>
      <c r="E484" s="12" t="s">
        <v>27</v>
      </c>
      <c r="F484" s="12" t="s">
        <v>27</v>
      </c>
      <c r="G484" s="13" t="s">
        <v>27</v>
      </c>
      <c r="H484" s="13" t="s">
        <v>27</v>
      </c>
      <c r="I484" s="12">
        <v>69.7</v>
      </c>
      <c r="J484" s="12">
        <v>73.459999999999994</v>
      </c>
      <c r="K484" s="13">
        <v>100</v>
      </c>
      <c r="L484" s="13">
        <f t="shared" si="151"/>
        <v>105.39454806312767</v>
      </c>
      <c r="M484" s="107"/>
    </row>
    <row r="485" spans="1:13" ht="15" customHeight="1">
      <c r="A485" s="105">
        <v>11</v>
      </c>
      <c r="B485" s="116" t="s">
        <v>156</v>
      </c>
      <c r="C485" s="92" t="s">
        <v>18</v>
      </c>
      <c r="D485" s="12">
        <v>44.29</v>
      </c>
      <c r="E485" s="12">
        <v>44.81</v>
      </c>
      <c r="F485" s="12" t="s">
        <v>27</v>
      </c>
      <c r="G485" s="13">
        <v>100</v>
      </c>
      <c r="H485" s="13">
        <f t="shared" si="148"/>
        <v>101.17407992774893</v>
      </c>
      <c r="I485" s="12">
        <v>44.81</v>
      </c>
      <c r="J485" s="12" t="str">
        <f>J473</f>
        <v>-</v>
      </c>
      <c r="K485" s="13">
        <f t="shared" si="150"/>
        <v>100</v>
      </c>
      <c r="L485" s="13" t="s">
        <v>27</v>
      </c>
      <c r="M485" s="105" t="s">
        <v>428</v>
      </c>
    </row>
    <row r="486" spans="1:13" ht="57" customHeight="1">
      <c r="A486" s="106"/>
      <c r="B486" s="118"/>
      <c r="C486" s="92" t="s">
        <v>50</v>
      </c>
      <c r="D486" s="12">
        <v>28.55</v>
      </c>
      <c r="E486" s="12">
        <v>30.14</v>
      </c>
      <c r="F486" s="12" t="s">
        <v>27</v>
      </c>
      <c r="G486" s="13">
        <v>100</v>
      </c>
      <c r="H486" s="13">
        <f t="shared" si="148"/>
        <v>105.56917688266199</v>
      </c>
      <c r="I486" s="12">
        <v>30.14</v>
      </c>
      <c r="J486" s="12" t="s">
        <v>27</v>
      </c>
      <c r="K486" s="13">
        <f t="shared" si="150"/>
        <v>100</v>
      </c>
      <c r="L486" s="13" t="s">
        <v>27</v>
      </c>
      <c r="M486" s="107"/>
    </row>
    <row r="487" spans="1:13" ht="15" customHeight="1">
      <c r="A487" s="106"/>
      <c r="B487" s="105" t="s">
        <v>589</v>
      </c>
      <c r="C487" s="92" t="s">
        <v>18</v>
      </c>
      <c r="D487" s="12" t="s">
        <v>27</v>
      </c>
      <c r="E487" s="12" t="s">
        <v>27</v>
      </c>
      <c r="F487" s="12" t="s">
        <v>27</v>
      </c>
      <c r="G487" s="13" t="s">
        <v>27</v>
      </c>
      <c r="H487" s="13" t="s">
        <v>27</v>
      </c>
      <c r="I487" s="12">
        <v>53.77</v>
      </c>
      <c r="J487" s="12">
        <v>71.89</v>
      </c>
      <c r="K487" s="13">
        <f>I487/I485*100</f>
        <v>119.99553671055567</v>
      </c>
      <c r="L487" s="13">
        <f t="shared" si="151"/>
        <v>133.69908871117724</v>
      </c>
      <c r="M487" s="105" t="s">
        <v>578</v>
      </c>
    </row>
    <row r="488" spans="1:13" ht="57" customHeight="1">
      <c r="A488" s="107"/>
      <c r="B488" s="107"/>
      <c r="C488" s="92" t="s">
        <v>22</v>
      </c>
      <c r="D488" s="12" t="s">
        <v>27</v>
      </c>
      <c r="E488" s="12" t="s">
        <v>27</v>
      </c>
      <c r="F488" s="12" t="s">
        <v>27</v>
      </c>
      <c r="G488" s="13" t="s">
        <v>27</v>
      </c>
      <c r="H488" s="13" t="s">
        <v>27</v>
      </c>
      <c r="I488" s="12">
        <v>30.14</v>
      </c>
      <c r="J488" s="12">
        <v>31.78</v>
      </c>
      <c r="K488" s="13">
        <v>100</v>
      </c>
      <c r="L488" s="13">
        <f t="shared" si="151"/>
        <v>105.44127405441274</v>
      </c>
      <c r="M488" s="107"/>
    </row>
    <row r="489" spans="1:13" ht="24.75" customHeight="1">
      <c r="A489" s="105">
        <v>12</v>
      </c>
      <c r="B489" s="116" t="s">
        <v>225</v>
      </c>
      <c r="C489" s="92" t="s">
        <v>18</v>
      </c>
      <c r="D489" s="12">
        <v>44.29</v>
      </c>
      <c r="E489" s="12">
        <v>44.81</v>
      </c>
      <c r="F489" s="12" t="s">
        <v>27</v>
      </c>
      <c r="G489" s="13">
        <v>100</v>
      </c>
      <c r="H489" s="13">
        <f t="shared" si="148"/>
        <v>101.17407992774893</v>
      </c>
      <c r="I489" s="12">
        <v>44.81</v>
      </c>
      <c r="J489" s="12" t="str">
        <f>J485</f>
        <v>-</v>
      </c>
      <c r="K489" s="13">
        <f t="shared" si="150"/>
        <v>100</v>
      </c>
      <c r="L489" s="13" t="s">
        <v>27</v>
      </c>
      <c r="M489" s="105" t="s">
        <v>428</v>
      </c>
    </row>
    <row r="490" spans="1:13" ht="39" customHeight="1">
      <c r="A490" s="106"/>
      <c r="B490" s="118"/>
      <c r="C490" s="92" t="s">
        <v>50</v>
      </c>
      <c r="D490" s="12">
        <v>18.82</v>
      </c>
      <c r="E490" s="12">
        <v>19.87</v>
      </c>
      <c r="F490" s="12" t="s">
        <v>27</v>
      </c>
      <c r="G490" s="13">
        <v>100</v>
      </c>
      <c r="H490" s="13">
        <f t="shared" si="148"/>
        <v>105.57917109458023</v>
      </c>
      <c r="I490" s="12">
        <v>19.87</v>
      </c>
      <c r="J490" s="12" t="s">
        <v>27</v>
      </c>
      <c r="K490" s="13">
        <f t="shared" si="150"/>
        <v>100</v>
      </c>
      <c r="L490" s="13" t="s">
        <v>27</v>
      </c>
      <c r="M490" s="107"/>
    </row>
    <row r="491" spans="1:13" ht="24" customHeight="1">
      <c r="A491" s="106"/>
      <c r="B491" s="105" t="s">
        <v>592</v>
      </c>
      <c r="C491" s="92" t="s">
        <v>18</v>
      </c>
      <c r="D491" s="12" t="s">
        <v>27</v>
      </c>
      <c r="E491" s="12" t="s">
        <v>27</v>
      </c>
      <c r="F491" s="12" t="s">
        <v>27</v>
      </c>
      <c r="G491" s="13" t="s">
        <v>27</v>
      </c>
      <c r="H491" s="13" t="s">
        <v>27</v>
      </c>
      <c r="I491" s="12">
        <v>53.77</v>
      </c>
      <c r="J491" s="12">
        <v>71.89</v>
      </c>
      <c r="K491" s="13">
        <f>I491/I489*100</f>
        <v>119.99553671055567</v>
      </c>
      <c r="L491" s="13">
        <f t="shared" si="151"/>
        <v>133.69908871117724</v>
      </c>
      <c r="M491" s="105" t="s">
        <v>578</v>
      </c>
    </row>
    <row r="492" spans="1:13" ht="48" customHeight="1">
      <c r="A492" s="107"/>
      <c r="B492" s="107"/>
      <c r="C492" s="92" t="s">
        <v>61</v>
      </c>
      <c r="D492" s="12" t="s">
        <v>27</v>
      </c>
      <c r="E492" s="12" t="s">
        <v>27</v>
      </c>
      <c r="F492" s="12" t="s">
        <v>27</v>
      </c>
      <c r="G492" s="13" t="s">
        <v>27</v>
      </c>
      <c r="H492" s="13" t="s">
        <v>27</v>
      </c>
      <c r="I492" s="12">
        <v>19.87</v>
      </c>
      <c r="J492" s="12">
        <v>20.94</v>
      </c>
      <c r="K492" s="13">
        <v>100</v>
      </c>
      <c r="L492" s="13">
        <f t="shared" si="151"/>
        <v>105.38500251635632</v>
      </c>
      <c r="M492" s="107"/>
    </row>
    <row r="493" spans="1:13" ht="49.5" customHeight="1">
      <c r="A493" s="11">
        <v>13</v>
      </c>
      <c r="B493" s="11" t="s">
        <v>405</v>
      </c>
      <c r="C493" s="92" t="s">
        <v>245</v>
      </c>
      <c r="D493" s="12">
        <v>15.74</v>
      </c>
      <c r="E493" s="12">
        <v>15.74</v>
      </c>
      <c r="F493" s="12" t="s">
        <v>27</v>
      </c>
      <c r="G493" s="13" t="s">
        <v>27</v>
      </c>
      <c r="H493" s="13">
        <f t="shared" si="148"/>
        <v>100</v>
      </c>
      <c r="I493" s="12">
        <v>15.74</v>
      </c>
      <c r="J493" s="12">
        <v>16.559999999999999</v>
      </c>
      <c r="K493" s="13">
        <f t="shared" si="150"/>
        <v>100</v>
      </c>
      <c r="L493" s="13">
        <f t="shared" si="151"/>
        <v>105.20965692503175</v>
      </c>
      <c r="M493" s="35" t="s">
        <v>433</v>
      </c>
    </row>
    <row r="494" spans="1:13" ht="15" customHeight="1">
      <c r="A494" s="109" t="s">
        <v>20</v>
      </c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1"/>
    </row>
    <row r="495" spans="1:13" ht="15" customHeight="1">
      <c r="A495" s="122" t="s">
        <v>305</v>
      </c>
      <c r="B495" s="123"/>
      <c r="C495" s="124"/>
      <c r="D495" s="73"/>
      <c r="E495" s="73"/>
      <c r="F495" s="73"/>
      <c r="G495" s="73"/>
      <c r="H495" s="73"/>
      <c r="I495" s="73"/>
      <c r="J495" s="74"/>
      <c r="K495" s="13"/>
      <c r="L495" s="13"/>
      <c r="M495" s="73"/>
    </row>
    <row r="496" spans="1:13" ht="15" customHeight="1">
      <c r="A496" s="105">
        <v>1</v>
      </c>
      <c r="B496" s="105" t="s">
        <v>124</v>
      </c>
      <c r="C496" s="67" t="s">
        <v>18</v>
      </c>
      <c r="D496" s="12">
        <v>45.7</v>
      </c>
      <c r="E496" s="12">
        <v>47.24</v>
      </c>
      <c r="F496" s="12" t="s">
        <v>27</v>
      </c>
      <c r="G496" s="13">
        <v>100</v>
      </c>
      <c r="H496" s="13">
        <f>E496/D496*100</f>
        <v>103.36980306345734</v>
      </c>
      <c r="I496" s="12">
        <v>47.24</v>
      </c>
      <c r="J496" s="12">
        <v>51.29</v>
      </c>
      <c r="K496" s="13">
        <f t="shared" ref="K496:K552" si="152">I496/E496*100</f>
        <v>100</v>
      </c>
      <c r="L496" s="13">
        <f t="shared" ref="L496:L552" si="153">J496/I496*100</f>
        <v>108.57324301439458</v>
      </c>
      <c r="M496" s="105" t="s">
        <v>523</v>
      </c>
    </row>
    <row r="497" spans="1:13" ht="30">
      <c r="A497" s="106"/>
      <c r="B497" s="106"/>
      <c r="C497" s="67" t="s">
        <v>22</v>
      </c>
      <c r="D497" s="12">
        <v>31.12</v>
      </c>
      <c r="E497" s="12">
        <v>32.86</v>
      </c>
      <c r="F497" s="12" t="s">
        <v>27</v>
      </c>
      <c r="G497" s="13">
        <v>100</v>
      </c>
      <c r="H497" s="13">
        <f t="shared" ref="H497:H503" si="154">E497/D497*100</f>
        <v>105.59125964010283</v>
      </c>
      <c r="I497" s="12">
        <v>32.86</v>
      </c>
      <c r="J497" s="12">
        <v>34.630000000000003</v>
      </c>
      <c r="K497" s="13">
        <f t="shared" si="152"/>
        <v>100</v>
      </c>
      <c r="L497" s="13">
        <f t="shared" si="153"/>
        <v>105.38648813146685</v>
      </c>
      <c r="M497" s="106"/>
    </row>
    <row r="498" spans="1:13">
      <c r="A498" s="106"/>
      <c r="B498" s="106"/>
      <c r="C498" s="67" t="s">
        <v>19</v>
      </c>
      <c r="D498" s="12">
        <v>32.869999999999997</v>
      </c>
      <c r="E498" s="12">
        <v>34.14</v>
      </c>
      <c r="F498" s="12" t="s">
        <v>27</v>
      </c>
      <c r="G498" s="13">
        <v>100</v>
      </c>
      <c r="H498" s="13">
        <f t="shared" si="154"/>
        <v>103.86370550654094</v>
      </c>
      <c r="I498" s="12">
        <v>34.14</v>
      </c>
      <c r="J498" s="12">
        <v>35.51</v>
      </c>
      <c r="K498" s="13">
        <f t="shared" si="152"/>
        <v>100</v>
      </c>
      <c r="L498" s="13">
        <f t="shared" si="153"/>
        <v>104.01288810779144</v>
      </c>
      <c r="M498" s="106"/>
    </row>
    <row r="499" spans="1:13" ht="30">
      <c r="A499" s="107"/>
      <c r="B499" s="107"/>
      <c r="C499" s="67" t="s">
        <v>63</v>
      </c>
      <c r="D499" s="12">
        <v>17.54</v>
      </c>
      <c r="E499" s="12">
        <v>18.52</v>
      </c>
      <c r="F499" s="12" t="s">
        <v>27</v>
      </c>
      <c r="G499" s="13">
        <v>100</v>
      </c>
      <c r="H499" s="13">
        <f t="shared" si="154"/>
        <v>105.58722919042189</v>
      </c>
      <c r="I499" s="12">
        <v>18.52</v>
      </c>
      <c r="J499" s="12">
        <v>19.52</v>
      </c>
      <c r="K499" s="13">
        <f t="shared" si="152"/>
        <v>100</v>
      </c>
      <c r="L499" s="13">
        <f t="shared" si="153"/>
        <v>105.39956803455723</v>
      </c>
      <c r="M499" s="106"/>
    </row>
    <row r="500" spans="1:13" ht="15" customHeight="1">
      <c r="A500" s="105">
        <v>2</v>
      </c>
      <c r="B500" s="105" t="s">
        <v>36</v>
      </c>
      <c r="C500" s="67" t="s">
        <v>19</v>
      </c>
      <c r="D500" s="12">
        <v>14.25</v>
      </c>
      <c r="E500" s="12">
        <v>14.25</v>
      </c>
      <c r="F500" s="12" t="s">
        <v>27</v>
      </c>
      <c r="G500" s="13">
        <v>100</v>
      </c>
      <c r="H500" s="13">
        <f t="shared" si="154"/>
        <v>100</v>
      </c>
      <c r="I500" s="12">
        <v>14.25</v>
      </c>
      <c r="J500" s="12">
        <v>14.25</v>
      </c>
      <c r="K500" s="13">
        <f t="shared" si="152"/>
        <v>100</v>
      </c>
      <c r="L500" s="13">
        <f t="shared" si="153"/>
        <v>100</v>
      </c>
      <c r="M500" s="106"/>
    </row>
    <row r="501" spans="1:13" ht="30">
      <c r="A501" s="107"/>
      <c r="B501" s="107"/>
      <c r="C501" s="67" t="s">
        <v>51</v>
      </c>
      <c r="D501" s="12">
        <v>17.100000000000001</v>
      </c>
      <c r="E501" s="12">
        <v>17.100000000000001</v>
      </c>
      <c r="F501" s="12" t="s">
        <v>27</v>
      </c>
      <c r="G501" s="13">
        <v>100</v>
      </c>
      <c r="H501" s="13">
        <f t="shared" si="154"/>
        <v>100</v>
      </c>
      <c r="I501" s="12">
        <v>17.100000000000001</v>
      </c>
      <c r="J501" s="12">
        <v>17.100000000000001</v>
      </c>
      <c r="K501" s="13">
        <f t="shared" si="152"/>
        <v>100</v>
      </c>
      <c r="L501" s="13">
        <f t="shared" si="153"/>
        <v>100</v>
      </c>
      <c r="M501" s="106"/>
    </row>
    <row r="502" spans="1:13" ht="15" customHeight="1">
      <c r="A502" s="105">
        <v>3</v>
      </c>
      <c r="B502" s="105" t="s">
        <v>125</v>
      </c>
      <c r="C502" s="67" t="s">
        <v>19</v>
      </c>
      <c r="D502" s="12">
        <v>49.03</v>
      </c>
      <c r="E502" s="12">
        <v>49.03</v>
      </c>
      <c r="F502" s="12" t="s">
        <v>27</v>
      </c>
      <c r="G502" s="13">
        <v>99.050505050505052</v>
      </c>
      <c r="H502" s="13">
        <f t="shared" si="154"/>
        <v>100</v>
      </c>
      <c r="I502" s="12">
        <v>49.03</v>
      </c>
      <c r="J502" s="12">
        <v>49.33</v>
      </c>
      <c r="K502" s="13">
        <f t="shared" si="152"/>
        <v>100</v>
      </c>
      <c r="L502" s="13">
        <f t="shared" si="153"/>
        <v>100.6118702834999</v>
      </c>
      <c r="M502" s="106"/>
    </row>
    <row r="503" spans="1:13" ht="30">
      <c r="A503" s="107"/>
      <c r="B503" s="107"/>
      <c r="C503" s="67" t="s">
        <v>126</v>
      </c>
      <c r="D503" s="12">
        <v>17.54</v>
      </c>
      <c r="E503" s="12">
        <v>18.52</v>
      </c>
      <c r="F503" s="12" t="s">
        <v>27</v>
      </c>
      <c r="G503" s="13">
        <v>100</v>
      </c>
      <c r="H503" s="13">
        <f t="shared" si="154"/>
        <v>105.58722919042189</v>
      </c>
      <c r="I503" s="12">
        <v>18.52</v>
      </c>
      <c r="J503" s="12">
        <v>19.52</v>
      </c>
      <c r="K503" s="13">
        <f t="shared" si="152"/>
        <v>100</v>
      </c>
      <c r="L503" s="13">
        <f t="shared" si="153"/>
        <v>105.39956803455723</v>
      </c>
      <c r="M503" s="107"/>
    </row>
    <row r="504" spans="1:13" ht="15" customHeight="1">
      <c r="A504" s="122" t="s">
        <v>306</v>
      </c>
      <c r="B504" s="123"/>
      <c r="C504" s="124"/>
      <c r="D504" s="12"/>
      <c r="E504" s="12"/>
      <c r="F504" s="12"/>
      <c r="G504" s="13"/>
      <c r="H504" s="13"/>
      <c r="I504" s="12"/>
      <c r="J504" s="12"/>
      <c r="K504" s="13"/>
      <c r="L504" s="13"/>
      <c r="M504" s="105" t="s">
        <v>524</v>
      </c>
    </row>
    <row r="505" spans="1:13" ht="15" customHeight="1">
      <c r="A505" s="105">
        <v>4</v>
      </c>
      <c r="B505" s="105" t="s">
        <v>594</v>
      </c>
      <c r="C505" s="67" t="s">
        <v>18</v>
      </c>
      <c r="D505" s="12">
        <v>73.66</v>
      </c>
      <c r="E505" s="12">
        <v>74.489999999999995</v>
      </c>
      <c r="F505" s="12" t="s">
        <v>27</v>
      </c>
      <c r="G505" s="13">
        <v>100</v>
      </c>
      <c r="H505" s="13">
        <f t="shared" ref="H505:H533" si="155">E505/D505*100</f>
        <v>101.12679880532174</v>
      </c>
      <c r="I505" s="12">
        <v>74.489999999999995</v>
      </c>
      <c r="J505" s="12" t="s">
        <v>27</v>
      </c>
      <c r="K505" s="13">
        <f t="shared" si="152"/>
        <v>100</v>
      </c>
      <c r="L505" s="13" t="s">
        <v>27</v>
      </c>
      <c r="M505" s="106"/>
    </row>
    <row r="506" spans="1:13" ht="30">
      <c r="A506" s="106"/>
      <c r="B506" s="107"/>
      <c r="C506" s="67" t="s">
        <v>22</v>
      </c>
      <c r="D506" s="12">
        <v>27.57</v>
      </c>
      <c r="E506" s="12">
        <v>29.11</v>
      </c>
      <c r="F506" s="12" t="s">
        <v>27</v>
      </c>
      <c r="G506" s="13">
        <v>100</v>
      </c>
      <c r="H506" s="13">
        <f t="shared" si="155"/>
        <v>105.58578164671744</v>
      </c>
      <c r="I506" s="12">
        <v>29.11</v>
      </c>
      <c r="J506" s="12" t="s">
        <v>27</v>
      </c>
      <c r="K506" s="13">
        <f t="shared" si="152"/>
        <v>100</v>
      </c>
      <c r="L506" s="13" t="s">
        <v>27</v>
      </c>
      <c r="M506" s="107"/>
    </row>
    <row r="507" spans="1:13">
      <c r="A507" s="106"/>
      <c r="B507" s="108" t="s">
        <v>595</v>
      </c>
      <c r="C507" s="94" t="s">
        <v>18</v>
      </c>
      <c r="D507" s="96" t="s">
        <v>27</v>
      </c>
      <c r="E507" s="96" t="s">
        <v>27</v>
      </c>
      <c r="F507" s="96" t="s">
        <v>27</v>
      </c>
      <c r="G507" s="75" t="s">
        <v>27</v>
      </c>
      <c r="H507" s="75" t="s">
        <v>27</v>
      </c>
      <c r="I507" s="96">
        <v>62.07</v>
      </c>
      <c r="J507" s="96">
        <v>68.25</v>
      </c>
      <c r="K507" s="13">
        <f>I507/I505*100</f>
        <v>83.326621022956104</v>
      </c>
      <c r="L507" s="13">
        <f t="shared" si="153"/>
        <v>109.95650072498793</v>
      </c>
      <c r="M507" s="105" t="s">
        <v>596</v>
      </c>
    </row>
    <row r="508" spans="1:13" ht="30">
      <c r="A508" s="107"/>
      <c r="B508" s="108"/>
      <c r="C508" s="94" t="s">
        <v>50</v>
      </c>
      <c r="D508" s="96" t="s">
        <v>27</v>
      </c>
      <c r="E508" s="96" t="s">
        <v>27</v>
      </c>
      <c r="F508" s="96" t="s">
        <v>27</v>
      </c>
      <c r="G508" s="75" t="s">
        <v>27</v>
      </c>
      <c r="H508" s="75" t="s">
        <v>27</v>
      </c>
      <c r="I508" s="96">
        <v>29.11</v>
      </c>
      <c r="J508" s="96">
        <v>30.68</v>
      </c>
      <c r="K508" s="13">
        <f>I508/I506*100</f>
        <v>100</v>
      </c>
      <c r="L508" s="13">
        <f t="shared" si="153"/>
        <v>105.39333562349708</v>
      </c>
      <c r="M508" s="107"/>
    </row>
    <row r="509" spans="1:13" ht="15" customHeight="1">
      <c r="A509" s="106">
        <v>5</v>
      </c>
      <c r="B509" s="106" t="s">
        <v>307</v>
      </c>
      <c r="C509" s="66" t="s">
        <v>18</v>
      </c>
      <c r="D509" s="68">
        <v>73.66</v>
      </c>
      <c r="E509" s="68">
        <v>74.42</v>
      </c>
      <c r="F509" s="68" t="s">
        <v>27</v>
      </c>
      <c r="G509" s="75">
        <v>100</v>
      </c>
      <c r="H509" s="75">
        <f t="shared" si="155"/>
        <v>101.03176758077655</v>
      </c>
      <c r="I509" s="68">
        <v>45.32</v>
      </c>
      <c r="J509" s="68">
        <v>45.32</v>
      </c>
      <c r="K509" s="75">
        <f t="shared" si="152"/>
        <v>60.897608169846819</v>
      </c>
      <c r="L509" s="75">
        <f t="shared" si="153"/>
        <v>100</v>
      </c>
      <c r="M509" s="105" t="s">
        <v>523</v>
      </c>
    </row>
    <row r="510" spans="1:13" ht="86.25" customHeight="1">
      <c r="A510" s="107"/>
      <c r="B510" s="107"/>
      <c r="C510" s="67" t="s">
        <v>22</v>
      </c>
      <c r="D510" s="12">
        <v>27.57</v>
      </c>
      <c r="E510" s="12">
        <v>29.11</v>
      </c>
      <c r="F510" s="12" t="s">
        <v>27</v>
      </c>
      <c r="G510" s="13">
        <v>100</v>
      </c>
      <c r="H510" s="13">
        <f t="shared" si="155"/>
        <v>105.58578164671744</v>
      </c>
      <c r="I510" s="12">
        <v>29.11</v>
      </c>
      <c r="J510" s="12">
        <v>30.68</v>
      </c>
      <c r="K510" s="13">
        <f t="shared" si="152"/>
        <v>100</v>
      </c>
      <c r="L510" s="13">
        <f t="shared" si="153"/>
        <v>105.39333562349708</v>
      </c>
      <c r="M510" s="107"/>
    </row>
    <row r="511" spans="1:13" ht="15" customHeight="1">
      <c r="A511" s="122" t="s">
        <v>308</v>
      </c>
      <c r="B511" s="123"/>
      <c r="C511" s="124"/>
      <c r="D511" s="12"/>
      <c r="E511" s="12"/>
      <c r="F511" s="12"/>
      <c r="G511" s="13"/>
      <c r="H511" s="13"/>
      <c r="I511" s="12"/>
      <c r="J511" s="12"/>
      <c r="K511" s="13"/>
      <c r="L511" s="13"/>
      <c r="M511" s="76"/>
    </row>
    <row r="512" spans="1:13" ht="30" customHeight="1">
      <c r="A512" s="105">
        <v>6</v>
      </c>
      <c r="B512" s="105" t="s">
        <v>597</v>
      </c>
      <c r="C512" s="67" t="s">
        <v>128</v>
      </c>
      <c r="D512" s="12">
        <v>73.66</v>
      </c>
      <c r="E512" s="12">
        <v>74.489999999999995</v>
      </c>
      <c r="F512" s="12" t="s">
        <v>27</v>
      </c>
      <c r="G512" s="13">
        <v>100</v>
      </c>
      <c r="H512" s="13">
        <f t="shared" ref="H512:H521" si="156">E512/D512*100</f>
        <v>101.12679880532174</v>
      </c>
      <c r="I512" s="12">
        <v>74.489999999999995</v>
      </c>
      <c r="J512" s="12" t="s">
        <v>27</v>
      </c>
      <c r="K512" s="13">
        <f t="shared" si="152"/>
        <v>100</v>
      </c>
      <c r="L512" s="13" t="s">
        <v>27</v>
      </c>
      <c r="M512" s="105" t="s">
        <v>524</v>
      </c>
    </row>
    <row r="513" spans="1:13" ht="45">
      <c r="A513" s="106"/>
      <c r="B513" s="106"/>
      <c r="C513" s="67" t="s">
        <v>129</v>
      </c>
      <c r="D513" s="12">
        <v>27.57</v>
      </c>
      <c r="E513" s="12">
        <v>29.11</v>
      </c>
      <c r="F513" s="12" t="s">
        <v>27</v>
      </c>
      <c r="G513" s="13">
        <v>100</v>
      </c>
      <c r="H513" s="13">
        <f t="shared" si="156"/>
        <v>105.58578164671744</v>
      </c>
      <c r="I513" s="12">
        <v>29.11</v>
      </c>
      <c r="J513" s="12" t="s">
        <v>27</v>
      </c>
      <c r="K513" s="13">
        <f t="shared" si="152"/>
        <v>100</v>
      </c>
      <c r="L513" s="13" t="s">
        <v>27</v>
      </c>
      <c r="M513" s="106"/>
    </row>
    <row r="514" spans="1:13" ht="30">
      <c r="A514" s="106"/>
      <c r="B514" s="106"/>
      <c r="C514" s="67" t="s">
        <v>131</v>
      </c>
      <c r="D514" s="12">
        <v>70.2</v>
      </c>
      <c r="E514" s="12">
        <v>70.67</v>
      </c>
      <c r="F514" s="12" t="s">
        <v>27</v>
      </c>
      <c r="G514" s="13">
        <v>100</v>
      </c>
      <c r="H514" s="13">
        <f t="shared" si="156"/>
        <v>100.66951566951568</v>
      </c>
      <c r="I514" s="12">
        <v>70.67</v>
      </c>
      <c r="J514" s="12" t="s">
        <v>27</v>
      </c>
      <c r="K514" s="13">
        <f t="shared" si="152"/>
        <v>100</v>
      </c>
      <c r="L514" s="13" t="s">
        <v>27</v>
      </c>
      <c r="M514" s="106"/>
    </row>
    <row r="515" spans="1:13" ht="30">
      <c r="A515" s="106"/>
      <c r="B515" s="106"/>
      <c r="C515" s="67" t="s">
        <v>132</v>
      </c>
      <c r="D515" s="12">
        <v>17.54</v>
      </c>
      <c r="E515" s="12">
        <v>18.52</v>
      </c>
      <c r="F515" s="12" t="s">
        <v>27</v>
      </c>
      <c r="G515" s="13">
        <v>100</v>
      </c>
      <c r="H515" s="13">
        <f t="shared" si="156"/>
        <v>105.58722919042189</v>
      </c>
      <c r="I515" s="12">
        <v>18.52</v>
      </c>
      <c r="J515" s="12" t="s">
        <v>27</v>
      </c>
      <c r="K515" s="13">
        <f t="shared" si="152"/>
        <v>100</v>
      </c>
      <c r="L515" s="13" t="s">
        <v>27</v>
      </c>
      <c r="M515" s="106"/>
    </row>
    <row r="516" spans="1:13" ht="45">
      <c r="A516" s="106"/>
      <c r="B516" s="106"/>
      <c r="C516" s="67" t="s">
        <v>309</v>
      </c>
      <c r="D516" s="12">
        <v>64.97</v>
      </c>
      <c r="E516" s="12">
        <v>65.63</v>
      </c>
      <c r="F516" s="12" t="s">
        <v>27</v>
      </c>
      <c r="G516" s="13">
        <v>100</v>
      </c>
      <c r="H516" s="13">
        <f t="shared" si="156"/>
        <v>101.01585347083268</v>
      </c>
      <c r="I516" s="12">
        <v>65.63</v>
      </c>
      <c r="J516" s="12" t="s">
        <v>27</v>
      </c>
      <c r="K516" s="13">
        <f t="shared" si="152"/>
        <v>100</v>
      </c>
      <c r="L516" s="13" t="s">
        <v>27</v>
      </c>
      <c r="M516" s="106"/>
    </row>
    <row r="517" spans="1:13" ht="45">
      <c r="A517" s="106"/>
      <c r="B517" s="106"/>
      <c r="C517" s="67" t="s">
        <v>310</v>
      </c>
      <c r="D517" s="12">
        <v>25.88</v>
      </c>
      <c r="E517" s="12">
        <v>27.33</v>
      </c>
      <c r="F517" s="12" t="s">
        <v>27</v>
      </c>
      <c r="G517" s="13">
        <v>100</v>
      </c>
      <c r="H517" s="13">
        <f t="shared" si="156"/>
        <v>105.60278207109737</v>
      </c>
      <c r="I517" s="12">
        <v>27.33</v>
      </c>
      <c r="J517" s="12" t="s">
        <v>27</v>
      </c>
      <c r="K517" s="13">
        <f t="shared" si="152"/>
        <v>100</v>
      </c>
      <c r="L517" s="13" t="s">
        <v>27</v>
      </c>
      <c r="M517" s="106"/>
    </row>
    <row r="518" spans="1:13" ht="30">
      <c r="A518" s="106"/>
      <c r="B518" s="106"/>
      <c r="C518" s="67" t="s">
        <v>130</v>
      </c>
      <c r="D518" s="12">
        <v>24.91</v>
      </c>
      <c r="E518" s="12">
        <v>26.3</v>
      </c>
      <c r="F518" s="12" t="s">
        <v>27</v>
      </c>
      <c r="G518" s="13">
        <v>100</v>
      </c>
      <c r="H518" s="13">
        <f t="shared" si="156"/>
        <v>105.58008831794461</v>
      </c>
      <c r="I518" s="12">
        <v>26.3</v>
      </c>
      <c r="J518" s="12" t="s">
        <v>27</v>
      </c>
      <c r="K518" s="13">
        <f t="shared" si="152"/>
        <v>100</v>
      </c>
      <c r="L518" s="13" t="s">
        <v>27</v>
      </c>
      <c r="M518" s="106"/>
    </row>
    <row r="519" spans="1:13" ht="30">
      <c r="A519" s="106"/>
      <c r="B519" s="106"/>
      <c r="C519" s="67" t="s">
        <v>311</v>
      </c>
      <c r="D519" s="12">
        <v>51.6</v>
      </c>
      <c r="E519" s="12">
        <v>52.06</v>
      </c>
      <c r="F519" s="12" t="s">
        <v>27</v>
      </c>
      <c r="G519" s="13">
        <v>100</v>
      </c>
      <c r="H519" s="13">
        <f t="shared" si="156"/>
        <v>100.89147286821705</v>
      </c>
      <c r="I519" s="12">
        <v>52.06</v>
      </c>
      <c r="J519" s="12" t="s">
        <v>27</v>
      </c>
      <c r="K519" s="13">
        <f t="shared" si="152"/>
        <v>100</v>
      </c>
      <c r="L519" s="13" t="s">
        <v>27</v>
      </c>
      <c r="M519" s="106"/>
    </row>
    <row r="520" spans="1:13" ht="30">
      <c r="A520" s="106"/>
      <c r="B520" s="106"/>
      <c r="C520" s="67" t="s">
        <v>133</v>
      </c>
      <c r="D520" s="12">
        <v>16.64</v>
      </c>
      <c r="E520" s="12">
        <v>17.57</v>
      </c>
      <c r="F520" s="12" t="s">
        <v>27</v>
      </c>
      <c r="G520" s="13">
        <v>100</v>
      </c>
      <c r="H520" s="13">
        <f t="shared" si="156"/>
        <v>105.58894230769231</v>
      </c>
      <c r="I520" s="12">
        <v>17.57</v>
      </c>
      <c r="J520" s="12" t="s">
        <v>27</v>
      </c>
      <c r="K520" s="13">
        <f t="shared" si="152"/>
        <v>100</v>
      </c>
      <c r="L520" s="13" t="s">
        <v>27</v>
      </c>
      <c r="M520" s="106"/>
    </row>
    <row r="521" spans="1:13" ht="30">
      <c r="A521" s="106"/>
      <c r="B521" s="107"/>
      <c r="C521" s="67" t="s">
        <v>134</v>
      </c>
      <c r="D521" s="12">
        <v>14.85</v>
      </c>
      <c r="E521" s="12">
        <v>15.68</v>
      </c>
      <c r="F521" s="12" t="s">
        <v>27</v>
      </c>
      <c r="G521" s="13">
        <v>100</v>
      </c>
      <c r="H521" s="13">
        <f t="shared" si="156"/>
        <v>105.58922558922559</v>
      </c>
      <c r="I521" s="12">
        <v>15.68</v>
      </c>
      <c r="J521" s="12" t="s">
        <v>27</v>
      </c>
      <c r="K521" s="13">
        <f t="shared" si="152"/>
        <v>100</v>
      </c>
      <c r="L521" s="13" t="s">
        <v>27</v>
      </c>
      <c r="M521" s="107"/>
    </row>
    <row r="522" spans="1:13" ht="30">
      <c r="A522" s="106"/>
      <c r="B522" s="105" t="s">
        <v>598</v>
      </c>
      <c r="C522" s="95" t="s">
        <v>128</v>
      </c>
      <c r="D522" s="12" t="s">
        <v>27</v>
      </c>
      <c r="E522" s="12" t="s">
        <v>27</v>
      </c>
      <c r="F522" s="12" t="s">
        <v>27</v>
      </c>
      <c r="G522" s="13" t="s">
        <v>27</v>
      </c>
      <c r="H522" s="13" t="s">
        <v>27</v>
      </c>
      <c r="I522" s="12">
        <v>62.07</v>
      </c>
      <c r="J522" s="12">
        <v>67.91</v>
      </c>
      <c r="K522" s="13">
        <f t="shared" ref="K522:K531" si="157">I522/I512*100</f>
        <v>83.326621022956104</v>
      </c>
      <c r="L522" s="13">
        <f t="shared" si="153"/>
        <v>109.4087320766876</v>
      </c>
      <c r="M522" s="105" t="s">
        <v>596</v>
      </c>
    </row>
    <row r="523" spans="1:13" ht="45">
      <c r="A523" s="106"/>
      <c r="B523" s="106"/>
      <c r="C523" s="95" t="s">
        <v>599</v>
      </c>
      <c r="D523" s="12" t="s">
        <v>27</v>
      </c>
      <c r="E523" s="12" t="s">
        <v>27</v>
      </c>
      <c r="F523" s="12" t="s">
        <v>27</v>
      </c>
      <c r="G523" s="13" t="s">
        <v>27</v>
      </c>
      <c r="H523" s="13" t="s">
        <v>27</v>
      </c>
      <c r="I523" s="12">
        <v>29.11</v>
      </c>
      <c r="J523" s="12">
        <v>30.68</v>
      </c>
      <c r="K523" s="13">
        <f t="shared" si="157"/>
        <v>100</v>
      </c>
      <c r="L523" s="13">
        <f t="shared" si="153"/>
        <v>105.39333562349708</v>
      </c>
      <c r="M523" s="106"/>
    </row>
    <row r="524" spans="1:13" ht="30">
      <c r="A524" s="106"/>
      <c r="B524" s="106"/>
      <c r="C524" s="95" t="s">
        <v>131</v>
      </c>
      <c r="D524" s="12" t="s">
        <v>27</v>
      </c>
      <c r="E524" s="12" t="s">
        <v>27</v>
      </c>
      <c r="F524" s="12" t="s">
        <v>27</v>
      </c>
      <c r="G524" s="13" t="s">
        <v>27</v>
      </c>
      <c r="H524" s="13" t="s">
        <v>27</v>
      </c>
      <c r="I524" s="12">
        <v>58.89</v>
      </c>
      <c r="J524" s="12">
        <v>78.400000000000006</v>
      </c>
      <c r="K524" s="13">
        <f t="shared" si="157"/>
        <v>83.330974954011609</v>
      </c>
      <c r="L524" s="13">
        <f t="shared" si="153"/>
        <v>133.12956359313978</v>
      </c>
      <c r="M524" s="106"/>
    </row>
    <row r="525" spans="1:13" ht="45">
      <c r="A525" s="106"/>
      <c r="B525" s="106"/>
      <c r="C525" s="95" t="s">
        <v>600</v>
      </c>
      <c r="D525" s="12" t="s">
        <v>27</v>
      </c>
      <c r="E525" s="12" t="s">
        <v>27</v>
      </c>
      <c r="F525" s="12" t="s">
        <v>27</v>
      </c>
      <c r="G525" s="13" t="s">
        <v>27</v>
      </c>
      <c r="H525" s="13" t="s">
        <v>27</v>
      </c>
      <c r="I525" s="12">
        <v>18.52</v>
      </c>
      <c r="J525" s="12">
        <v>19.52</v>
      </c>
      <c r="K525" s="13">
        <f t="shared" si="157"/>
        <v>100</v>
      </c>
      <c r="L525" s="13">
        <f t="shared" si="153"/>
        <v>105.39956803455723</v>
      </c>
      <c r="M525" s="106"/>
    </row>
    <row r="526" spans="1:13" ht="45">
      <c r="A526" s="106"/>
      <c r="B526" s="106"/>
      <c r="C526" s="95" t="s">
        <v>309</v>
      </c>
      <c r="D526" s="12" t="s">
        <v>27</v>
      </c>
      <c r="E526" s="12" t="s">
        <v>27</v>
      </c>
      <c r="F526" s="12" t="s">
        <v>27</v>
      </c>
      <c r="G526" s="13" t="s">
        <v>27</v>
      </c>
      <c r="H526" s="13" t="s">
        <v>27</v>
      </c>
      <c r="I526" s="12">
        <v>54.69</v>
      </c>
      <c r="J526" s="12">
        <v>67.91</v>
      </c>
      <c r="K526" s="13">
        <f t="shared" si="157"/>
        <v>83.330793844278546</v>
      </c>
      <c r="L526" s="13">
        <f t="shared" si="153"/>
        <v>124.17260925214848</v>
      </c>
      <c r="M526" s="106"/>
    </row>
    <row r="527" spans="1:13" ht="45">
      <c r="A527" s="106"/>
      <c r="B527" s="106"/>
      <c r="C527" s="95" t="s">
        <v>601</v>
      </c>
      <c r="D527" s="12" t="s">
        <v>27</v>
      </c>
      <c r="E527" s="12" t="s">
        <v>27</v>
      </c>
      <c r="F527" s="12" t="s">
        <v>27</v>
      </c>
      <c r="G527" s="13" t="s">
        <v>27</v>
      </c>
      <c r="H527" s="13" t="s">
        <v>27</v>
      </c>
      <c r="I527" s="12">
        <v>27.32</v>
      </c>
      <c r="J527" s="12">
        <v>28.8</v>
      </c>
      <c r="K527" s="13">
        <f t="shared" si="157"/>
        <v>99.9634101719722</v>
      </c>
      <c r="L527" s="13">
        <f t="shared" si="153"/>
        <v>105.4172767203514</v>
      </c>
      <c r="M527" s="106"/>
    </row>
    <row r="528" spans="1:13" ht="45">
      <c r="A528" s="106"/>
      <c r="B528" s="106"/>
      <c r="C528" s="95" t="s">
        <v>602</v>
      </c>
      <c r="D528" s="12" t="s">
        <v>27</v>
      </c>
      <c r="E528" s="12" t="s">
        <v>27</v>
      </c>
      <c r="F528" s="12" t="s">
        <v>27</v>
      </c>
      <c r="G528" s="13" t="s">
        <v>27</v>
      </c>
      <c r="H528" s="13" t="s">
        <v>27</v>
      </c>
      <c r="I528" s="12">
        <v>26.3</v>
      </c>
      <c r="J528" s="12">
        <v>27.72</v>
      </c>
      <c r="K528" s="13">
        <f t="shared" si="157"/>
        <v>100</v>
      </c>
      <c r="L528" s="13">
        <f t="shared" si="153"/>
        <v>105.39923954372622</v>
      </c>
      <c r="M528" s="106"/>
    </row>
    <row r="529" spans="1:13" ht="30">
      <c r="A529" s="106"/>
      <c r="B529" s="106"/>
      <c r="C529" s="95" t="s">
        <v>311</v>
      </c>
      <c r="D529" s="12" t="s">
        <v>27</v>
      </c>
      <c r="E529" s="12" t="s">
        <v>27</v>
      </c>
      <c r="F529" s="12" t="s">
        <v>27</v>
      </c>
      <c r="G529" s="13" t="s">
        <v>27</v>
      </c>
      <c r="H529" s="13" t="s">
        <v>27</v>
      </c>
      <c r="I529" s="12">
        <v>43.38</v>
      </c>
      <c r="J529" s="12">
        <v>78.400000000000006</v>
      </c>
      <c r="K529" s="13">
        <f t="shared" si="157"/>
        <v>83.326930464848246</v>
      </c>
      <c r="L529" s="13">
        <f t="shared" si="153"/>
        <v>180.72844628861228</v>
      </c>
      <c r="M529" s="106"/>
    </row>
    <row r="530" spans="1:13" ht="45">
      <c r="A530" s="106"/>
      <c r="B530" s="106"/>
      <c r="C530" s="95" t="s">
        <v>603</v>
      </c>
      <c r="D530" s="12" t="s">
        <v>27</v>
      </c>
      <c r="E530" s="12" t="s">
        <v>27</v>
      </c>
      <c r="F530" s="12" t="s">
        <v>27</v>
      </c>
      <c r="G530" s="13" t="s">
        <v>27</v>
      </c>
      <c r="H530" s="13" t="s">
        <v>27</v>
      </c>
      <c r="I530" s="12">
        <v>17.57</v>
      </c>
      <c r="J530" s="12">
        <v>18.52</v>
      </c>
      <c r="K530" s="13">
        <f t="shared" si="157"/>
        <v>100</v>
      </c>
      <c r="L530" s="13">
        <f t="shared" si="153"/>
        <v>105.40694365395559</v>
      </c>
      <c r="M530" s="106"/>
    </row>
    <row r="531" spans="1:13" ht="45">
      <c r="A531" s="106"/>
      <c r="B531" s="107"/>
      <c r="C531" s="95" t="s">
        <v>604</v>
      </c>
      <c r="D531" s="12" t="s">
        <v>27</v>
      </c>
      <c r="E531" s="12" t="s">
        <v>27</v>
      </c>
      <c r="F531" s="12" t="s">
        <v>27</v>
      </c>
      <c r="G531" s="13" t="s">
        <v>27</v>
      </c>
      <c r="H531" s="13" t="s">
        <v>27</v>
      </c>
      <c r="I531" s="12">
        <v>15.68</v>
      </c>
      <c r="J531" s="12">
        <v>16.52</v>
      </c>
      <c r="K531" s="13">
        <f t="shared" si="157"/>
        <v>100</v>
      </c>
      <c r="L531" s="13">
        <f t="shared" si="153"/>
        <v>105.35714285714286</v>
      </c>
      <c r="M531" s="107"/>
    </row>
    <row r="532" spans="1:13" ht="45" customHeight="1">
      <c r="A532" s="108">
        <v>7</v>
      </c>
      <c r="B532" s="105" t="s">
        <v>127</v>
      </c>
      <c r="C532" s="67" t="s">
        <v>312</v>
      </c>
      <c r="D532" s="12">
        <v>64.97</v>
      </c>
      <c r="E532" s="12">
        <v>65.88</v>
      </c>
      <c r="F532" s="12" t="s">
        <v>27</v>
      </c>
      <c r="G532" s="13">
        <v>100</v>
      </c>
      <c r="H532" s="13">
        <f t="shared" si="155"/>
        <v>101.4006464522087</v>
      </c>
      <c r="I532" s="12">
        <v>49.6</v>
      </c>
      <c r="J532" s="12">
        <v>49.6</v>
      </c>
      <c r="K532" s="13">
        <f t="shared" si="152"/>
        <v>75.28840315725563</v>
      </c>
      <c r="L532" s="13">
        <f t="shared" si="153"/>
        <v>100</v>
      </c>
      <c r="M532" s="105" t="s">
        <v>523</v>
      </c>
    </row>
    <row r="533" spans="1:13" ht="45">
      <c r="A533" s="108"/>
      <c r="B533" s="107"/>
      <c r="C533" s="67" t="s">
        <v>313</v>
      </c>
      <c r="D533" s="12">
        <v>25.88</v>
      </c>
      <c r="E533" s="12">
        <v>27.33</v>
      </c>
      <c r="F533" s="12" t="s">
        <v>27</v>
      </c>
      <c r="G533" s="13">
        <v>100</v>
      </c>
      <c r="H533" s="13">
        <f t="shared" si="155"/>
        <v>105.60278207109737</v>
      </c>
      <c r="I533" s="12">
        <v>27.33</v>
      </c>
      <c r="J533" s="12">
        <v>28.81</v>
      </c>
      <c r="K533" s="13">
        <f t="shared" si="152"/>
        <v>100</v>
      </c>
      <c r="L533" s="13">
        <f t="shared" si="153"/>
        <v>105.41529454811563</v>
      </c>
      <c r="M533" s="107"/>
    </row>
    <row r="534" spans="1:13" ht="15" customHeight="1">
      <c r="A534" s="122" t="s">
        <v>314</v>
      </c>
      <c r="B534" s="123"/>
      <c r="C534" s="124"/>
      <c r="D534" s="12"/>
      <c r="E534" s="12"/>
      <c r="F534" s="12"/>
      <c r="G534" s="13"/>
      <c r="H534" s="13"/>
      <c r="I534" s="12"/>
      <c r="J534" s="12"/>
      <c r="K534" s="13"/>
      <c r="L534" s="13"/>
      <c r="M534" s="76"/>
    </row>
    <row r="535" spans="1:13" ht="45" customHeight="1">
      <c r="A535" s="108">
        <v>8</v>
      </c>
      <c r="B535" s="105" t="s">
        <v>607</v>
      </c>
      <c r="C535" s="67" t="s">
        <v>316</v>
      </c>
      <c r="D535" s="12">
        <v>73.66</v>
      </c>
      <c r="E535" s="12">
        <v>74.489999999999995</v>
      </c>
      <c r="F535" s="12" t="s">
        <v>27</v>
      </c>
      <c r="G535" s="13">
        <v>100</v>
      </c>
      <c r="H535" s="13">
        <f t="shared" ref="H535:H539" si="158">E535/D535*100</f>
        <v>101.12679880532174</v>
      </c>
      <c r="I535" s="12">
        <v>74.489999999999995</v>
      </c>
      <c r="J535" s="12" t="s">
        <v>27</v>
      </c>
      <c r="K535" s="13">
        <f t="shared" si="152"/>
        <v>100</v>
      </c>
      <c r="L535" s="13" t="s">
        <v>27</v>
      </c>
      <c r="M535" s="105" t="s">
        <v>524</v>
      </c>
    </row>
    <row r="536" spans="1:13" ht="45">
      <c r="A536" s="108"/>
      <c r="B536" s="106"/>
      <c r="C536" s="67" t="s">
        <v>135</v>
      </c>
      <c r="D536" s="12">
        <v>27.57</v>
      </c>
      <c r="E536" s="12">
        <v>29.11</v>
      </c>
      <c r="F536" s="12" t="s">
        <v>27</v>
      </c>
      <c r="G536" s="13">
        <v>100</v>
      </c>
      <c r="H536" s="13">
        <f t="shared" si="158"/>
        <v>105.58578164671744</v>
      </c>
      <c r="I536" s="12">
        <v>29.11</v>
      </c>
      <c r="J536" s="12" t="s">
        <v>27</v>
      </c>
      <c r="K536" s="13">
        <f t="shared" si="152"/>
        <v>100</v>
      </c>
      <c r="L536" s="13" t="s">
        <v>27</v>
      </c>
      <c r="M536" s="106"/>
    </row>
    <row r="537" spans="1:13" ht="30">
      <c r="A537" s="108"/>
      <c r="B537" s="106"/>
      <c r="C537" s="67" t="s">
        <v>136</v>
      </c>
      <c r="D537" s="12">
        <v>25.62</v>
      </c>
      <c r="E537" s="12">
        <v>27.05</v>
      </c>
      <c r="F537" s="12" t="s">
        <v>27</v>
      </c>
      <c r="G537" s="13">
        <v>100</v>
      </c>
      <c r="H537" s="13">
        <f t="shared" si="158"/>
        <v>105.5815768930523</v>
      </c>
      <c r="I537" s="12">
        <v>27.05</v>
      </c>
      <c r="J537" s="12" t="s">
        <v>27</v>
      </c>
      <c r="K537" s="13">
        <f t="shared" si="152"/>
        <v>100</v>
      </c>
      <c r="L537" s="13" t="s">
        <v>27</v>
      </c>
      <c r="M537" s="106"/>
    </row>
    <row r="538" spans="1:13" ht="30">
      <c r="A538" s="108"/>
      <c r="B538" s="106"/>
      <c r="C538" s="67" t="s">
        <v>139</v>
      </c>
      <c r="D538" s="12">
        <v>70.2</v>
      </c>
      <c r="E538" s="12">
        <v>70.67</v>
      </c>
      <c r="F538" s="12" t="s">
        <v>27</v>
      </c>
      <c r="G538" s="13">
        <v>100</v>
      </c>
      <c r="H538" s="13">
        <f t="shared" si="158"/>
        <v>100.66951566951568</v>
      </c>
      <c r="I538" s="12">
        <v>70.67</v>
      </c>
      <c r="J538" s="12" t="s">
        <v>27</v>
      </c>
      <c r="K538" s="13">
        <f t="shared" si="152"/>
        <v>100</v>
      </c>
      <c r="L538" s="13" t="s">
        <v>27</v>
      </c>
      <c r="M538" s="106"/>
    </row>
    <row r="539" spans="1:13" ht="45">
      <c r="A539" s="108"/>
      <c r="B539" s="107"/>
      <c r="C539" s="67" t="s">
        <v>140</v>
      </c>
      <c r="D539" s="12">
        <v>15.21</v>
      </c>
      <c r="E539" s="12">
        <v>16.059999999999999</v>
      </c>
      <c r="F539" s="12" t="s">
        <v>27</v>
      </c>
      <c r="G539" s="13">
        <v>100</v>
      </c>
      <c r="H539" s="13">
        <f t="shared" si="158"/>
        <v>105.58842866535171</v>
      </c>
      <c r="I539" s="12">
        <v>16.059999999999999</v>
      </c>
      <c r="J539" s="12" t="s">
        <v>27</v>
      </c>
      <c r="K539" s="13">
        <f t="shared" si="152"/>
        <v>100</v>
      </c>
      <c r="L539" s="13" t="s">
        <v>27</v>
      </c>
      <c r="M539" s="107"/>
    </row>
    <row r="540" spans="1:13" ht="45">
      <c r="A540" s="108"/>
      <c r="B540" s="105" t="s">
        <v>605</v>
      </c>
      <c r="C540" s="95" t="s">
        <v>316</v>
      </c>
      <c r="D540" s="12" t="s">
        <v>27</v>
      </c>
      <c r="E540" s="12" t="s">
        <v>27</v>
      </c>
      <c r="F540" s="12" t="s">
        <v>27</v>
      </c>
      <c r="G540" s="13" t="s">
        <v>27</v>
      </c>
      <c r="H540" s="13" t="s">
        <v>27</v>
      </c>
      <c r="I540" s="12">
        <v>62.07</v>
      </c>
      <c r="J540" s="12">
        <v>63.93</v>
      </c>
      <c r="K540" s="13">
        <f>I540/I535*100</f>
        <v>83.326621022956104</v>
      </c>
      <c r="L540" s="13">
        <f>J540/I540*100</f>
        <v>102.99661672305463</v>
      </c>
      <c r="M540" s="105" t="s">
        <v>606</v>
      </c>
    </row>
    <row r="541" spans="1:13" ht="60">
      <c r="A541" s="108"/>
      <c r="B541" s="106"/>
      <c r="C541" s="95" t="s">
        <v>608</v>
      </c>
      <c r="D541" s="12" t="s">
        <v>27</v>
      </c>
      <c r="E541" s="12" t="s">
        <v>27</v>
      </c>
      <c r="F541" s="12" t="s">
        <v>27</v>
      </c>
      <c r="G541" s="13" t="s">
        <v>27</v>
      </c>
      <c r="H541" s="13" t="s">
        <v>27</v>
      </c>
      <c r="I541" s="12">
        <v>29.11</v>
      </c>
      <c r="J541" s="12">
        <v>30.68</v>
      </c>
      <c r="K541" s="13">
        <f>I541/I536*100</f>
        <v>100</v>
      </c>
      <c r="L541" s="13">
        <f t="shared" ref="L541:L544" si="159">J541/I541*100</f>
        <v>105.39333562349708</v>
      </c>
      <c r="M541" s="106"/>
    </row>
    <row r="542" spans="1:13" ht="45">
      <c r="A542" s="108"/>
      <c r="B542" s="106"/>
      <c r="C542" s="95" t="s">
        <v>609</v>
      </c>
      <c r="D542" s="12" t="s">
        <v>27</v>
      </c>
      <c r="E542" s="12" t="s">
        <v>27</v>
      </c>
      <c r="F542" s="12" t="s">
        <v>27</v>
      </c>
      <c r="G542" s="13" t="s">
        <v>27</v>
      </c>
      <c r="H542" s="13" t="s">
        <v>27</v>
      </c>
      <c r="I542" s="12">
        <v>27.05</v>
      </c>
      <c r="J542" s="12">
        <v>28.51</v>
      </c>
      <c r="K542" s="13">
        <f>I542/I537*100</f>
        <v>100</v>
      </c>
      <c r="L542" s="13">
        <f t="shared" si="159"/>
        <v>105.39741219963032</v>
      </c>
      <c r="M542" s="106"/>
    </row>
    <row r="543" spans="1:13" ht="30">
      <c r="A543" s="108"/>
      <c r="B543" s="106"/>
      <c r="C543" s="95" t="s">
        <v>139</v>
      </c>
      <c r="D543" s="12" t="s">
        <v>27</v>
      </c>
      <c r="E543" s="12" t="s">
        <v>27</v>
      </c>
      <c r="F543" s="12" t="s">
        <v>27</v>
      </c>
      <c r="G543" s="13" t="s">
        <v>27</v>
      </c>
      <c r="H543" s="13" t="s">
        <v>27</v>
      </c>
      <c r="I543" s="12">
        <v>58.89</v>
      </c>
      <c r="J543" s="12">
        <v>69.02</v>
      </c>
      <c r="K543" s="13">
        <f>I543/I538*100</f>
        <v>83.330974954011609</v>
      </c>
      <c r="L543" s="13">
        <f t="shared" si="159"/>
        <v>117.20156223467481</v>
      </c>
      <c r="M543" s="106"/>
    </row>
    <row r="544" spans="1:13" ht="45">
      <c r="A544" s="108"/>
      <c r="B544" s="107"/>
      <c r="C544" s="95" t="s">
        <v>610</v>
      </c>
      <c r="D544" s="12" t="s">
        <v>27</v>
      </c>
      <c r="E544" s="12" t="s">
        <v>27</v>
      </c>
      <c r="F544" s="12" t="s">
        <v>27</v>
      </c>
      <c r="G544" s="13" t="s">
        <v>27</v>
      </c>
      <c r="H544" s="13" t="s">
        <v>27</v>
      </c>
      <c r="I544" s="12">
        <v>16.059999999999999</v>
      </c>
      <c r="J544" s="12">
        <v>16.93</v>
      </c>
      <c r="K544" s="13">
        <f>I544/I539*100</f>
        <v>100</v>
      </c>
      <c r="L544" s="13">
        <f t="shared" si="159"/>
        <v>105.41718555417185</v>
      </c>
      <c r="M544" s="107"/>
    </row>
    <row r="545" spans="1:13" ht="30" customHeight="1">
      <c r="A545" s="106">
        <v>9</v>
      </c>
      <c r="B545" s="105" t="s">
        <v>315</v>
      </c>
      <c r="C545" s="67" t="s">
        <v>137</v>
      </c>
      <c r="D545" s="12">
        <v>73.66</v>
      </c>
      <c r="E545" s="12">
        <v>74.42</v>
      </c>
      <c r="F545" s="12" t="s">
        <v>27</v>
      </c>
      <c r="G545" s="13">
        <v>100</v>
      </c>
      <c r="H545" s="13">
        <f>E545/D545*100</f>
        <v>101.03176758077655</v>
      </c>
      <c r="I545" s="12">
        <v>45.32</v>
      </c>
      <c r="J545" s="12">
        <v>45.32</v>
      </c>
      <c r="K545" s="13">
        <f t="shared" si="152"/>
        <v>60.897608169846819</v>
      </c>
      <c r="L545" s="13">
        <f t="shared" si="153"/>
        <v>100</v>
      </c>
      <c r="M545" s="105" t="s">
        <v>523</v>
      </c>
    </row>
    <row r="546" spans="1:13" ht="73.5" customHeight="1">
      <c r="A546" s="106"/>
      <c r="B546" s="107"/>
      <c r="C546" s="67" t="s">
        <v>138</v>
      </c>
      <c r="D546" s="12">
        <v>22.62</v>
      </c>
      <c r="E546" s="12">
        <v>23.89</v>
      </c>
      <c r="F546" s="12" t="s">
        <v>27</v>
      </c>
      <c r="G546" s="13">
        <v>100</v>
      </c>
      <c r="H546" s="13">
        <f>E546/D546*100</f>
        <v>105.61450044208665</v>
      </c>
      <c r="I546" s="12">
        <v>23.89</v>
      </c>
      <c r="J546" s="12">
        <v>25.18</v>
      </c>
      <c r="K546" s="13">
        <f t="shared" si="152"/>
        <v>100</v>
      </c>
      <c r="L546" s="13">
        <f t="shared" si="153"/>
        <v>105.39974884889074</v>
      </c>
      <c r="M546" s="106"/>
    </row>
    <row r="547" spans="1:13" ht="15" customHeight="1">
      <c r="A547" s="105">
        <v>10</v>
      </c>
      <c r="B547" s="105" t="s">
        <v>317</v>
      </c>
      <c r="C547" s="67" t="s">
        <v>18</v>
      </c>
      <c r="D547" s="12">
        <v>22.08</v>
      </c>
      <c r="E547" s="12">
        <v>24.23</v>
      </c>
      <c r="F547" s="12" t="s">
        <v>27</v>
      </c>
      <c r="G547" s="13">
        <v>100</v>
      </c>
      <c r="H547" s="13">
        <f>E547/D547*100</f>
        <v>109.73731884057972</v>
      </c>
      <c r="I547" s="12">
        <v>24.23</v>
      </c>
      <c r="J547" s="12">
        <v>29.07</v>
      </c>
      <c r="K547" s="13">
        <f t="shared" si="152"/>
        <v>100</v>
      </c>
      <c r="L547" s="13">
        <f t="shared" si="153"/>
        <v>119.97523730912091</v>
      </c>
      <c r="M547" s="106"/>
    </row>
    <row r="548" spans="1:13" ht="30">
      <c r="A548" s="106"/>
      <c r="B548" s="106"/>
      <c r="C548" s="67" t="s">
        <v>50</v>
      </c>
      <c r="D548" s="12">
        <v>24.64</v>
      </c>
      <c r="E548" s="12">
        <v>26.02</v>
      </c>
      <c r="F548" s="12" t="s">
        <v>27</v>
      </c>
      <c r="G548" s="13">
        <v>100</v>
      </c>
      <c r="H548" s="13">
        <f t="shared" ref="H548:H552" si="160">E548/D548*100</f>
        <v>105.60064935064935</v>
      </c>
      <c r="I548" s="12">
        <v>26.02</v>
      </c>
      <c r="J548" s="12">
        <v>27.42</v>
      </c>
      <c r="K548" s="13">
        <f t="shared" si="152"/>
        <v>100</v>
      </c>
      <c r="L548" s="13">
        <f t="shared" si="153"/>
        <v>105.38047655649501</v>
      </c>
      <c r="M548" s="106"/>
    </row>
    <row r="549" spans="1:13">
      <c r="A549" s="106"/>
      <c r="B549" s="106"/>
      <c r="C549" s="67" t="s">
        <v>19</v>
      </c>
      <c r="D549" s="12">
        <v>14.31</v>
      </c>
      <c r="E549" s="12">
        <v>20.75</v>
      </c>
      <c r="F549" s="12" t="s">
        <v>27</v>
      </c>
      <c r="G549" s="13">
        <v>100</v>
      </c>
      <c r="H549" s="13">
        <f t="shared" si="160"/>
        <v>145.00349406009784</v>
      </c>
      <c r="I549" s="12">
        <v>20.75</v>
      </c>
      <c r="J549" s="12">
        <v>21.41</v>
      </c>
      <c r="K549" s="13">
        <f t="shared" si="152"/>
        <v>100</v>
      </c>
      <c r="L549" s="13">
        <f t="shared" si="153"/>
        <v>103.18072289156626</v>
      </c>
      <c r="M549" s="106"/>
    </row>
    <row r="550" spans="1:13" ht="30">
      <c r="A550" s="107"/>
      <c r="B550" s="107"/>
      <c r="C550" s="67" t="s">
        <v>50</v>
      </c>
      <c r="D550" s="12">
        <v>12.24</v>
      </c>
      <c r="E550" s="12">
        <v>12.92</v>
      </c>
      <c r="F550" s="12" t="s">
        <v>27</v>
      </c>
      <c r="G550" s="13">
        <v>100</v>
      </c>
      <c r="H550" s="13">
        <f t="shared" si="160"/>
        <v>105.55555555555556</v>
      </c>
      <c r="I550" s="12">
        <v>12.92</v>
      </c>
      <c r="J550" s="12">
        <v>13.62</v>
      </c>
      <c r="K550" s="13">
        <f t="shared" si="152"/>
        <v>100</v>
      </c>
      <c r="L550" s="13">
        <f t="shared" si="153"/>
        <v>105.41795665634675</v>
      </c>
      <c r="M550" s="106"/>
    </row>
    <row r="551" spans="1:13">
      <c r="A551" s="105">
        <v>11</v>
      </c>
      <c r="B551" s="105" t="s">
        <v>37</v>
      </c>
      <c r="C551" s="67" t="s">
        <v>18</v>
      </c>
      <c r="D551" s="12">
        <v>15.96</v>
      </c>
      <c r="E551" s="12">
        <v>17.75</v>
      </c>
      <c r="F551" s="12" t="s">
        <v>27</v>
      </c>
      <c r="G551" s="13">
        <v>100</v>
      </c>
      <c r="H551" s="13">
        <f t="shared" si="160"/>
        <v>111.21553884711778</v>
      </c>
      <c r="I551" s="12">
        <v>17.75</v>
      </c>
      <c r="J551" s="12">
        <v>19.52</v>
      </c>
      <c r="K551" s="13">
        <f t="shared" si="152"/>
        <v>100</v>
      </c>
      <c r="L551" s="13">
        <f t="shared" si="153"/>
        <v>109.9718309859155</v>
      </c>
      <c r="M551" s="106"/>
    </row>
    <row r="552" spans="1:13" ht="30">
      <c r="A552" s="107"/>
      <c r="B552" s="107"/>
      <c r="C552" s="67" t="s">
        <v>61</v>
      </c>
      <c r="D552" s="12">
        <v>15.6</v>
      </c>
      <c r="E552" s="12">
        <v>16.47</v>
      </c>
      <c r="F552" s="12" t="s">
        <v>27</v>
      </c>
      <c r="G552" s="13">
        <v>100</v>
      </c>
      <c r="H552" s="13">
        <f t="shared" si="160"/>
        <v>105.57692307692308</v>
      </c>
      <c r="I552" s="12">
        <v>16.47</v>
      </c>
      <c r="J552" s="12">
        <v>17.36</v>
      </c>
      <c r="K552" s="13">
        <f t="shared" si="152"/>
        <v>100</v>
      </c>
      <c r="L552" s="13">
        <f t="shared" si="153"/>
        <v>105.40376442015787</v>
      </c>
      <c r="M552" s="107"/>
    </row>
    <row r="553" spans="1:13" ht="15" customHeight="1">
      <c r="A553" s="119" t="s">
        <v>65</v>
      </c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1"/>
    </row>
    <row r="554" spans="1:13" ht="30" customHeight="1">
      <c r="A554" s="105">
        <v>1</v>
      </c>
      <c r="B554" s="105" t="s">
        <v>269</v>
      </c>
      <c r="C554" s="58" t="s">
        <v>66</v>
      </c>
      <c r="D554" s="12">
        <v>18.309999999999999</v>
      </c>
      <c r="E554" s="12">
        <v>19.95</v>
      </c>
      <c r="F554" s="12" t="s">
        <v>27</v>
      </c>
      <c r="G554" s="13">
        <v>100</v>
      </c>
      <c r="H554" s="13">
        <f>E554/D554*100</f>
        <v>108.95685417804479</v>
      </c>
      <c r="I554" s="12">
        <v>19.95</v>
      </c>
      <c r="J554" s="12">
        <v>20.6</v>
      </c>
      <c r="K554" s="13">
        <f t="shared" ref="K554:K559" si="161">I554/E554*100</f>
        <v>100</v>
      </c>
      <c r="L554" s="13">
        <f t="shared" ref="L554:L559" si="162">J554/I554*100</f>
        <v>103.25814536340854</v>
      </c>
      <c r="M554" s="105" t="s">
        <v>487</v>
      </c>
    </row>
    <row r="555" spans="1:13" ht="45">
      <c r="A555" s="106"/>
      <c r="B555" s="106"/>
      <c r="C555" s="58" t="s">
        <v>219</v>
      </c>
      <c r="D555" s="12">
        <v>21.97</v>
      </c>
      <c r="E555" s="12">
        <v>23.21</v>
      </c>
      <c r="F555" s="12" t="s">
        <v>27</v>
      </c>
      <c r="G555" s="13">
        <v>100</v>
      </c>
      <c r="H555" s="13">
        <f t="shared" ref="H555:H588" si="163">E555/D555*100</f>
        <v>105.64406008192992</v>
      </c>
      <c r="I555" s="12">
        <v>23.21</v>
      </c>
      <c r="J555" s="12">
        <v>24.46</v>
      </c>
      <c r="K555" s="13">
        <f t="shared" si="161"/>
        <v>100</v>
      </c>
      <c r="L555" s="13">
        <f t="shared" si="162"/>
        <v>105.38560965101249</v>
      </c>
      <c r="M555" s="106"/>
    </row>
    <row r="556" spans="1:13" ht="30">
      <c r="A556" s="106"/>
      <c r="B556" s="106"/>
      <c r="C556" s="58" t="s">
        <v>67</v>
      </c>
      <c r="D556" s="12">
        <v>39.950000000000003</v>
      </c>
      <c r="E556" s="12">
        <v>47.6</v>
      </c>
      <c r="F556" s="12" t="s">
        <v>27</v>
      </c>
      <c r="G556" s="13">
        <v>100</v>
      </c>
      <c r="H556" s="13">
        <f t="shared" si="163"/>
        <v>119.14893617021276</v>
      </c>
      <c r="I556" s="12">
        <v>47.6</v>
      </c>
      <c r="J556" s="12">
        <v>54.56</v>
      </c>
      <c r="K556" s="13">
        <f t="shared" si="161"/>
        <v>100</v>
      </c>
      <c r="L556" s="13">
        <f t="shared" si="162"/>
        <v>114.62184873949579</v>
      </c>
      <c r="M556" s="106"/>
    </row>
    <row r="557" spans="1:13" ht="45">
      <c r="A557" s="106"/>
      <c r="B557" s="106"/>
      <c r="C557" s="58" t="s">
        <v>220</v>
      </c>
      <c r="D557" s="12">
        <v>38.39</v>
      </c>
      <c r="E557" s="12">
        <v>40.54</v>
      </c>
      <c r="F557" s="12" t="s">
        <v>27</v>
      </c>
      <c r="G557" s="13">
        <v>100</v>
      </c>
      <c r="H557" s="13">
        <f t="shared" si="163"/>
        <v>105.60041677520186</v>
      </c>
      <c r="I557" s="12">
        <v>40.54</v>
      </c>
      <c r="J557" s="12">
        <v>42.73</v>
      </c>
      <c r="K557" s="13">
        <f t="shared" si="161"/>
        <v>100</v>
      </c>
      <c r="L557" s="13">
        <f t="shared" si="162"/>
        <v>105.40207202762704</v>
      </c>
      <c r="M557" s="106"/>
    </row>
    <row r="558" spans="1:13">
      <c r="A558" s="106"/>
      <c r="B558" s="106"/>
      <c r="C558" s="58" t="s">
        <v>19</v>
      </c>
      <c r="D558" s="12">
        <v>14.03</v>
      </c>
      <c r="E558" s="12">
        <v>15.18</v>
      </c>
      <c r="F558" s="12" t="s">
        <v>27</v>
      </c>
      <c r="G558" s="13">
        <v>100</v>
      </c>
      <c r="H558" s="13">
        <f t="shared" si="163"/>
        <v>108.19672131147541</v>
      </c>
      <c r="I558" s="12">
        <v>15.18</v>
      </c>
      <c r="J558" s="12">
        <v>15.73</v>
      </c>
      <c r="K558" s="13">
        <f t="shared" si="161"/>
        <v>100</v>
      </c>
      <c r="L558" s="13">
        <f t="shared" si="162"/>
        <v>103.62318840579709</v>
      </c>
      <c r="M558" s="106"/>
    </row>
    <row r="559" spans="1:13" ht="30">
      <c r="A559" s="106"/>
      <c r="B559" s="106"/>
      <c r="C559" s="58" t="s">
        <v>221</v>
      </c>
      <c r="D559" s="12">
        <v>14.76</v>
      </c>
      <c r="E559" s="12">
        <v>15.59</v>
      </c>
      <c r="F559" s="12" t="s">
        <v>27</v>
      </c>
      <c r="G559" s="13">
        <v>100</v>
      </c>
      <c r="H559" s="13">
        <f t="shared" si="163"/>
        <v>105.62330623306234</v>
      </c>
      <c r="I559" s="12">
        <v>15.59</v>
      </c>
      <c r="J559" s="12">
        <v>16.43</v>
      </c>
      <c r="K559" s="13">
        <f t="shared" si="161"/>
        <v>100</v>
      </c>
      <c r="L559" s="13">
        <f t="shared" si="162"/>
        <v>105.38806927517639</v>
      </c>
      <c r="M559" s="106"/>
    </row>
    <row r="560" spans="1:13" ht="30">
      <c r="A560" s="107"/>
      <c r="B560" s="107"/>
      <c r="C560" s="58" t="s">
        <v>71</v>
      </c>
      <c r="D560" s="12">
        <v>41.41</v>
      </c>
      <c r="E560" s="12">
        <v>41.41</v>
      </c>
      <c r="F560" s="12" t="s">
        <v>27</v>
      </c>
      <c r="G560" s="13">
        <v>94.91175796470317</v>
      </c>
      <c r="H560" s="13">
        <f t="shared" si="163"/>
        <v>100</v>
      </c>
      <c r="I560" s="12">
        <v>38.08</v>
      </c>
      <c r="J560" s="12">
        <v>38.08</v>
      </c>
      <c r="K560" s="13">
        <f t="shared" ref="K560:K565" si="164">I560/E560*100</f>
        <v>91.958464139096847</v>
      </c>
      <c r="L560" s="13">
        <f t="shared" ref="L560:L565" si="165">J560/I560*100</f>
        <v>100</v>
      </c>
      <c r="M560" s="106"/>
    </row>
    <row r="561" spans="1:13" ht="60">
      <c r="A561" s="49">
        <v>2</v>
      </c>
      <c r="B561" s="49" t="s">
        <v>77</v>
      </c>
      <c r="C561" s="49" t="s">
        <v>18</v>
      </c>
      <c r="D561" s="50">
        <v>26.61</v>
      </c>
      <c r="E561" s="50">
        <v>30.12</v>
      </c>
      <c r="F561" s="12" t="s">
        <v>27</v>
      </c>
      <c r="G561" s="51">
        <v>100</v>
      </c>
      <c r="H561" s="51">
        <f t="shared" si="163"/>
        <v>113.19052987598648</v>
      </c>
      <c r="I561" s="50">
        <v>30.12</v>
      </c>
      <c r="J561" s="50">
        <v>30.87</v>
      </c>
      <c r="K561" s="13">
        <f t="shared" si="164"/>
        <v>100</v>
      </c>
      <c r="L561" s="13">
        <f t="shared" si="165"/>
        <v>102.49003984063745</v>
      </c>
      <c r="M561" s="65" t="s">
        <v>522</v>
      </c>
    </row>
    <row r="562" spans="1:13" ht="15" customHeight="1">
      <c r="A562" s="113">
        <v>3</v>
      </c>
      <c r="B562" s="113" t="s">
        <v>510</v>
      </c>
      <c r="C562" s="49" t="s">
        <v>18</v>
      </c>
      <c r="D562" s="50">
        <v>30.56</v>
      </c>
      <c r="E562" s="50">
        <v>35.590000000000003</v>
      </c>
      <c r="F562" s="50" t="s">
        <v>27</v>
      </c>
      <c r="G562" s="51">
        <v>100</v>
      </c>
      <c r="H562" s="51">
        <f t="shared" si="163"/>
        <v>116.45942408376966</v>
      </c>
      <c r="I562" s="50">
        <v>41.23</v>
      </c>
      <c r="J562" s="50">
        <v>41.23</v>
      </c>
      <c r="K562" s="51">
        <f t="shared" si="164"/>
        <v>115.84714807530203</v>
      </c>
      <c r="L562" s="51">
        <f t="shared" si="165"/>
        <v>100</v>
      </c>
      <c r="M562" s="113" t="s">
        <v>509</v>
      </c>
    </row>
    <row r="563" spans="1:13" ht="30">
      <c r="A563" s="115"/>
      <c r="B563" s="115"/>
      <c r="C563" s="49" t="s">
        <v>516</v>
      </c>
      <c r="D563" s="50">
        <v>34.869999999999997</v>
      </c>
      <c r="E563" s="50">
        <v>36.83</v>
      </c>
      <c r="F563" s="50" t="s">
        <v>27</v>
      </c>
      <c r="G563" s="51">
        <v>100</v>
      </c>
      <c r="H563" s="51">
        <f t="shared" si="163"/>
        <v>105.62087754516779</v>
      </c>
      <c r="I563" s="50">
        <v>36.83</v>
      </c>
      <c r="J563" s="50">
        <v>38.82</v>
      </c>
      <c r="K563" s="51">
        <f t="shared" si="164"/>
        <v>100</v>
      </c>
      <c r="L563" s="51">
        <f t="shared" si="165"/>
        <v>105.40320390985609</v>
      </c>
      <c r="M563" s="114"/>
    </row>
    <row r="564" spans="1:13" ht="15" customHeight="1">
      <c r="A564" s="113">
        <v>4</v>
      </c>
      <c r="B564" s="113" t="s">
        <v>511</v>
      </c>
      <c r="C564" s="49" t="s">
        <v>18</v>
      </c>
      <c r="D564" s="50">
        <v>45.5</v>
      </c>
      <c r="E564" s="50">
        <v>50.61</v>
      </c>
      <c r="F564" s="50" t="s">
        <v>27</v>
      </c>
      <c r="G564" s="51">
        <v>100</v>
      </c>
      <c r="H564" s="51">
        <f t="shared" si="163"/>
        <v>111.23076923076923</v>
      </c>
      <c r="I564" s="50">
        <v>57.92</v>
      </c>
      <c r="J564" s="50">
        <v>57.92</v>
      </c>
      <c r="K564" s="51">
        <f t="shared" si="164"/>
        <v>114.44378581308044</v>
      </c>
      <c r="L564" s="51">
        <f t="shared" si="165"/>
        <v>100</v>
      </c>
      <c r="M564" s="114"/>
    </row>
    <row r="565" spans="1:13" ht="30">
      <c r="A565" s="114"/>
      <c r="B565" s="114"/>
      <c r="C565" s="49" t="s">
        <v>517</v>
      </c>
      <c r="D565" s="50">
        <v>43.15</v>
      </c>
      <c r="E565" s="50">
        <v>45.56</v>
      </c>
      <c r="F565" s="12" t="s">
        <v>27</v>
      </c>
      <c r="G565" s="51">
        <v>100</v>
      </c>
      <c r="H565" s="51">
        <f t="shared" si="163"/>
        <v>105.58516801853999</v>
      </c>
      <c r="I565" s="50">
        <v>45.56</v>
      </c>
      <c r="J565" s="50">
        <v>48.02</v>
      </c>
      <c r="K565" s="51">
        <f t="shared" si="164"/>
        <v>100</v>
      </c>
      <c r="L565" s="51">
        <f t="shared" si="165"/>
        <v>105.39947322212467</v>
      </c>
      <c r="M565" s="114"/>
    </row>
    <row r="566" spans="1:13">
      <c r="A566" s="114"/>
      <c r="B566" s="114"/>
      <c r="C566" s="49" t="s">
        <v>19</v>
      </c>
      <c r="D566" s="50">
        <v>31.77</v>
      </c>
      <c r="E566" s="50">
        <v>32.86</v>
      </c>
      <c r="F566" s="12" t="s">
        <v>27</v>
      </c>
      <c r="G566" s="51">
        <v>100</v>
      </c>
      <c r="H566" s="51">
        <f t="shared" si="163"/>
        <v>103.43090966320428</v>
      </c>
      <c r="I566" s="50">
        <v>39.43</v>
      </c>
      <c r="J566" s="50">
        <v>39.43</v>
      </c>
      <c r="K566" s="51">
        <f t="shared" ref="K566:K580" si="166">I566/E566*100</f>
        <v>119.99391357273281</v>
      </c>
      <c r="L566" s="51">
        <f t="shared" ref="L566:L583" si="167">J566/I566*100</f>
        <v>100</v>
      </c>
      <c r="M566" s="114"/>
    </row>
    <row r="567" spans="1:13" ht="30">
      <c r="A567" s="115"/>
      <c r="B567" s="115"/>
      <c r="C567" s="49" t="s">
        <v>518</v>
      </c>
      <c r="D567" s="50">
        <v>22.96</v>
      </c>
      <c r="E567" s="50">
        <v>24.24</v>
      </c>
      <c r="F567" s="12" t="s">
        <v>27</v>
      </c>
      <c r="G567" s="51">
        <v>100</v>
      </c>
      <c r="H567" s="51">
        <f t="shared" si="163"/>
        <v>105.57491289198606</v>
      </c>
      <c r="I567" s="50">
        <v>24.24</v>
      </c>
      <c r="J567" s="50">
        <v>25.55</v>
      </c>
      <c r="K567" s="51">
        <f t="shared" si="166"/>
        <v>100</v>
      </c>
      <c r="L567" s="51">
        <f t="shared" si="167"/>
        <v>105.40429042904292</v>
      </c>
      <c r="M567" s="114"/>
    </row>
    <row r="568" spans="1:13" ht="15" customHeight="1">
      <c r="A568" s="113">
        <v>5</v>
      </c>
      <c r="B568" s="113" t="s">
        <v>512</v>
      </c>
      <c r="C568" s="49" t="s">
        <v>18</v>
      </c>
      <c r="D568" s="50">
        <v>39.65</v>
      </c>
      <c r="E568" s="50">
        <v>41.96</v>
      </c>
      <c r="F568" s="12" t="s">
        <v>27</v>
      </c>
      <c r="G568" s="51">
        <v>100</v>
      </c>
      <c r="H568" s="51">
        <f t="shared" si="163"/>
        <v>105.82597730138714</v>
      </c>
      <c r="I568" s="50">
        <v>47.5</v>
      </c>
      <c r="J568" s="50">
        <v>47.5</v>
      </c>
      <c r="K568" s="51">
        <f t="shared" si="166"/>
        <v>113.20305052430885</v>
      </c>
      <c r="L568" s="51">
        <f t="shared" si="167"/>
        <v>100</v>
      </c>
      <c r="M568" s="114"/>
    </row>
    <row r="569" spans="1:13" ht="30">
      <c r="A569" s="114"/>
      <c r="B569" s="114"/>
      <c r="C569" s="49" t="s">
        <v>519</v>
      </c>
      <c r="D569" s="50">
        <v>27.98</v>
      </c>
      <c r="E569" s="50">
        <v>29.56</v>
      </c>
      <c r="F569" s="12" t="s">
        <v>27</v>
      </c>
      <c r="G569" s="51">
        <v>100</v>
      </c>
      <c r="H569" s="51">
        <f t="shared" si="163"/>
        <v>105.64689063616868</v>
      </c>
      <c r="I569" s="50">
        <v>29.56</v>
      </c>
      <c r="J569" s="50">
        <v>31.16</v>
      </c>
      <c r="K569" s="51">
        <f t="shared" si="166"/>
        <v>100</v>
      </c>
      <c r="L569" s="51">
        <f t="shared" si="167"/>
        <v>105.41271989174561</v>
      </c>
      <c r="M569" s="114"/>
    </row>
    <row r="570" spans="1:13">
      <c r="A570" s="114"/>
      <c r="B570" s="114"/>
      <c r="C570" s="49" t="s">
        <v>19</v>
      </c>
      <c r="D570" s="50">
        <v>22.91</v>
      </c>
      <c r="E570" s="50">
        <v>23.82</v>
      </c>
      <c r="F570" s="50" t="s">
        <v>27</v>
      </c>
      <c r="G570" s="51">
        <v>100</v>
      </c>
      <c r="H570" s="51">
        <f>E570/D570*100</f>
        <v>103.97206460061108</v>
      </c>
      <c r="I570" s="50">
        <v>28.58</v>
      </c>
      <c r="J570" s="50">
        <v>28.58</v>
      </c>
      <c r="K570" s="51">
        <f t="shared" si="166"/>
        <v>119.98320738874895</v>
      </c>
      <c r="L570" s="51">
        <f t="shared" si="167"/>
        <v>100</v>
      </c>
      <c r="M570" s="114"/>
    </row>
    <row r="571" spans="1:13" ht="30">
      <c r="A571" s="115"/>
      <c r="B571" s="115"/>
      <c r="C571" s="49" t="s">
        <v>520</v>
      </c>
      <c r="D571" s="50">
        <v>16.850000000000001</v>
      </c>
      <c r="E571" s="50">
        <v>17.8</v>
      </c>
      <c r="F571" s="50" t="s">
        <v>27</v>
      </c>
      <c r="G571" s="51">
        <v>100</v>
      </c>
      <c r="H571" s="51">
        <f t="shared" si="163"/>
        <v>105.63798219584571</v>
      </c>
      <c r="I571" s="50">
        <v>17.8</v>
      </c>
      <c r="J571" s="50">
        <v>18.760000000000002</v>
      </c>
      <c r="K571" s="51">
        <f t="shared" si="166"/>
        <v>100</v>
      </c>
      <c r="L571" s="51">
        <f t="shared" si="167"/>
        <v>105.3932584269663</v>
      </c>
      <c r="M571" s="114"/>
    </row>
    <row r="572" spans="1:13" ht="15" customHeight="1">
      <c r="A572" s="113">
        <v>6</v>
      </c>
      <c r="B572" s="113" t="s">
        <v>513</v>
      </c>
      <c r="C572" s="49" t="s">
        <v>18</v>
      </c>
      <c r="D572" s="50">
        <v>33.01</v>
      </c>
      <c r="E572" s="50">
        <v>36.020000000000003</v>
      </c>
      <c r="F572" s="50" t="s">
        <v>27</v>
      </c>
      <c r="G572" s="51">
        <v>100</v>
      </c>
      <c r="H572" s="51">
        <f t="shared" si="163"/>
        <v>109.11844895486217</v>
      </c>
      <c r="I572" s="50">
        <v>38.92</v>
      </c>
      <c r="J572" s="50">
        <v>38.92</v>
      </c>
      <c r="K572" s="51">
        <f t="shared" si="166"/>
        <v>108.05108273181565</v>
      </c>
      <c r="L572" s="51">
        <f t="shared" si="167"/>
        <v>100</v>
      </c>
      <c r="M572" s="114"/>
    </row>
    <row r="573" spans="1:13" ht="30">
      <c r="A573" s="114"/>
      <c r="B573" s="114"/>
      <c r="C573" s="49" t="str">
        <f>C569</f>
        <v>льготный тариф на питьевую воду для населения, НДС не облагается</v>
      </c>
      <c r="D573" s="50">
        <v>33.17</v>
      </c>
      <c r="E573" s="50">
        <v>35.03</v>
      </c>
      <c r="F573" s="50" t="s">
        <v>27</v>
      </c>
      <c r="G573" s="51">
        <v>100</v>
      </c>
      <c r="H573" s="51">
        <f t="shared" si="163"/>
        <v>105.60747663551402</v>
      </c>
      <c r="I573" s="50">
        <v>35.03</v>
      </c>
      <c r="J573" s="50">
        <v>36.92</v>
      </c>
      <c r="K573" s="51">
        <f t="shared" si="166"/>
        <v>100</v>
      </c>
      <c r="L573" s="51">
        <f t="shared" si="167"/>
        <v>105.39537539252071</v>
      </c>
      <c r="M573" s="114"/>
    </row>
    <row r="574" spans="1:13">
      <c r="A574" s="114"/>
      <c r="B574" s="114"/>
      <c r="C574" s="49" t="s">
        <v>19</v>
      </c>
      <c r="D574" s="50">
        <v>18.559999999999999</v>
      </c>
      <c r="E574" s="50">
        <v>20.27</v>
      </c>
      <c r="F574" s="50" t="s">
        <v>27</v>
      </c>
      <c r="G574" s="51">
        <v>100</v>
      </c>
      <c r="H574" s="51">
        <f t="shared" si="163"/>
        <v>109.21336206896552</v>
      </c>
      <c r="I574" s="50">
        <v>24.32</v>
      </c>
      <c r="J574" s="50">
        <v>25.16</v>
      </c>
      <c r="K574" s="51">
        <f t="shared" si="166"/>
        <v>119.98026640355206</v>
      </c>
      <c r="L574" s="51">
        <f t="shared" si="167"/>
        <v>103.45394736842107</v>
      </c>
      <c r="M574" s="114"/>
    </row>
    <row r="575" spans="1:13" ht="30">
      <c r="A575" s="115"/>
      <c r="B575" s="115"/>
      <c r="C575" s="49" t="str">
        <f>C571</f>
        <v>льготный тариф на водоотведение для населения, НДС не облагается</v>
      </c>
      <c r="D575" s="50">
        <v>18.920000000000002</v>
      </c>
      <c r="E575" s="50">
        <v>19.98</v>
      </c>
      <c r="F575" s="50" t="s">
        <v>27</v>
      </c>
      <c r="G575" s="51">
        <v>100</v>
      </c>
      <c r="H575" s="51">
        <f t="shared" si="163"/>
        <v>105.60253699788582</v>
      </c>
      <c r="I575" s="50">
        <v>19.98</v>
      </c>
      <c r="J575" s="50">
        <v>21.06</v>
      </c>
      <c r="K575" s="51">
        <f t="shared" si="166"/>
        <v>100</v>
      </c>
      <c r="L575" s="51">
        <f t="shared" si="167"/>
        <v>105.40540540540539</v>
      </c>
      <c r="M575" s="114"/>
    </row>
    <row r="576" spans="1:13" ht="15" customHeight="1">
      <c r="A576" s="113">
        <v>7</v>
      </c>
      <c r="B576" s="113" t="s">
        <v>514</v>
      </c>
      <c r="C576" s="49" t="s">
        <v>18</v>
      </c>
      <c r="D576" s="50">
        <v>27.63</v>
      </c>
      <c r="E576" s="50">
        <v>29.23</v>
      </c>
      <c r="F576" s="50" t="s">
        <v>27</v>
      </c>
      <c r="G576" s="51">
        <v>100</v>
      </c>
      <c r="H576" s="51">
        <f t="shared" si="163"/>
        <v>105.79080709373869</v>
      </c>
      <c r="I576" s="50">
        <v>35.08</v>
      </c>
      <c r="J576" s="50">
        <v>35.08</v>
      </c>
      <c r="K576" s="51">
        <f t="shared" si="166"/>
        <v>120.01368457064659</v>
      </c>
      <c r="L576" s="51">
        <f t="shared" si="167"/>
        <v>100</v>
      </c>
      <c r="M576" s="114"/>
    </row>
    <row r="577" spans="1:13" ht="30">
      <c r="A577" s="114"/>
      <c r="B577" s="114"/>
      <c r="C577" s="49" t="str">
        <f>C573</f>
        <v>льготный тариф на питьевую воду для населения, НДС не облагается</v>
      </c>
      <c r="D577" s="50">
        <v>31.86</v>
      </c>
      <c r="E577" s="50">
        <v>33.65</v>
      </c>
      <c r="F577" s="50" t="s">
        <v>27</v>
      </c>
      <c r="G577" s="51">
        <v>100</v>
      </c>
      <c r="H577" s="51">
        <f t="shared" si="163"/>
        <v>105.61833019460138</v>
      </c>
      <c r="I577" s="50">
        <v>33.65</v>
      </c>
      <c r="J577" s="50">
        <v>35.08</v>
      </c>
      <c r="K577" s="51">
        <f t="shared" si="166"/>
        <v>100</v>
      </c>
      <c r="L577" s="51">
        <f t="shared" si="167"/>
        <v>104.24962852897475</v>
      </c>
      <c r="M577" s="114"/>
    </row>
    <row r="578" spans="1:13">
      <c r="A578" s="114"/>
      <c r="B578" s="114"/>
      <c r="C578" s="49" t="s">
        <v>19</v>
      </c>
      <c r="D578" s="50">
        <v>15.94</v>
      </c>
      <c r="E578" s="50">
        <v>17.02</v>
      </c>
      <c r="F578" s="50" t="s">
        <v>27</v>
      </c>
      <c r="G578" s="51">
        <v>100</v>
      </c>
      <c r="H578" s="51">
        <f t="shared" si="163"/>
        <v>106.7754077791719</v>
      </c>
      <c r="I578" s="50">
        <v>20.420000000000002</v>
      </c>
      <c r="J578" s="50">
        <v>20.420000000000002</v>
      </c>
      <c r="K578" s="51">
        <f t="shared" si="166"/>
        <v>119.97649823736782</v>
      </c>
      <c r="L578" s="51">
        <f t="shared" si="167"/>
        <v>100</v>
      </c>
      <c r="M578" s="114"/>
    </row>
    <row r="579" spans="1:13" ht="30">
      <c r="A579" s="115"/>
      <c r="B579" s="115"/>
      <c r="C579" s="49" t="s">
        <v>521</v>
      </c>
      <c r="D579" s="50">
        <v>12.76</v>
      </c>
      <c r="E579" s="50">
        <v>13.48</v>
      </c>
      <c r="F579" s="50" t="s">
        <v>27</v>
      </c>
      <c r="G579" s="51">
        <v>100</v>
      </c>
      <c r="H579" s="51">
        <f t="shared" si="163"/>
        <v>105.64263322884014</v>
      </c>
      <c r="I579" s="50">
        <v>13.48</v>
      </c>
      <c r="J579" s="50">
        <v>14.21</v>
      </c>
      <c r="K579" s="51">
        <f t="shared" si="166"/>
        <v>100</v>
      </c>
      <c r="L579" s="51">
        <f t="shared" si="167"/>
        <v>105.41543026706233</v>
      </c>
      <c r="M579" s="114"/>
    </row>
    <row r="580" spans="1:13" ht="15" customHeight="1">
      <c r="A580" s="113">
        <v>8</v>
      </c>
      <c r="B580" s="113" t="s">
        <v>515</v>
      </c>
      <c r="C580" s="49" t="s">
        <v>18</v>
      </c>
      <c r="D580" s="50">
        <v>39.75</v>
      </c>
      <c r="E580" s="50">
        <v>40.130000000000003</v>
      </c>
      <c r="F580" s="50" t="s">
        <v>27</v>
      </c>
      <c r="G580" s="51">
        <v>100</v>
      </c>
      <c r="H580" s="51">
        <f t="shared" si="163"/>
        <v>100.9559748427673</v>
      </c>
      <c r="I580" s="50">
        <v>48.16</v>
      </c>
      <c r="J580" s="50">
        <v>48.16</v>
      </c>
      <c r="K580" s="51">
        <f t="shared" si="166"/>
        <v>120.00996760528282</v>
      </c>
      <c r="L580" s="51">
        <f t="shared" si="167"/>
        <v>100</v>
      </c>
      <c r="M580" s="114"/>
    </row>
    <row r="581" spans="1:13" ht="32.25" customHeight="1">
      <c r="A581" s="114"/>
      <c r="B581" s="114"/>
      <c r="C581" s="49" t="s">
        <v>519</v>
      </c>
      <c r="D581" s="50">
        <v>43.01</v>
      </c>
      <c r="E581" s="50">
        <v>45.42</v>
      </c>
      <c r="F581" s="50" t="s">
        <v>27</v>
      </c>
      <c r="G581" s="51">
        <v>100</v>
      </c>
      <c r="H581" s="51">
        <f t="shared" si="163"/>
        <v>105.60334805859104</v>
      </c>
      <c r="I581" s="50">
        <v>45.42</v>
      </c>
      <c r="J581" s="50">
        <v>47.87</v>
      </c>
      <c r="K581" s="51">
        <f>I581/E581*100</f>
        <v>100</v>
      </c>
      <c r="L581" s="51">
        <f t="shared" si="167"/>
        <v>105.39409951563188</v>
      </c>
      <c r="M581" s="114"/>
    </row>
    <row r="582" spans="1:13">
      <c r="A582" s="114"/>
      <c r="B582" s="114"/>
      <c r="C582" s="49" t="s">
        <v>19</v>
      </c>
      <c r="D582" s="50">
        <v>42.21</v>
      </c>
      <c r="E582" s="50">
        <v>49.92</v>
      </c>
      <c r="F582" s="50" t="s">
        <v>27</v>
      </c>
      <c r="G582" s="51">
        <v>100</v>
      </c>
      <c r="H582" s="51">
        <f t="shared" si="163"/>
        <v>118.26581378820184</v>
      </c>
      <c r="I582" s="50">
        <v>58.46</v>
      </c>
      <c r="J582" s="50">
        <v>58.46</v>
      </c>
      <c r="K582" s="51">
        <f t="shared" ref="K582:K583" si="168">I582/E582*100</f>
        <v>117.10737179487178</v>
      </c>
      <c r="L582" s="51">
        <f t="shared" si="167"/>
        <v>100</v>
      </c>
      <c r="M582" s="114"/>
    </row>
    <row r="583" spans="1:13" ht="30">
      <c r="A583" s="115"/>
      <c r="B583" s="115"/>
      <c r="C583" s="49" t="s">
        <v>520</v>
      </c>
      <c r="D583" s="50">
        <v>35.47</v>
      </c>
      <c r="E583" s="50">
        <v>37.46</v>
      </c>
      <c r="F583" s="50" t="s">
        <v>27</v>
      </c>
      <c r="G583" s="51">
        <v>100</v>
      </c>
      <c r="H583" s="51">
        <f t="shared" si="163"/>
        <v>105.61037496475896</v>
      </c>
      <c r="I583" s="50">
        <v>37.46</v>
      </c>
      <c r="J583" s="50">
        <v>39.479999999999997</v>
      </c>
      <c r="K583" s="51">
        <f t="shared" si="168"/>
        <v>100</v>
      </c>
      <c r="L583" s="51">
        <f t="shared" si="167"/>
        <v>105.39241857981847</v>
      </c>
      <c r="M583" s="115"/>
    </row>
    <row r="584" spans="1:13" ht="45">
      <c r="A584" s="58">
        <v>9</v>
      </c>
      <c r="B584" s="58" t="s">
        <v>78</v>
      </c>
      <c r="C584" s="58" t="s">
        <v>18</v>
      </c>
      <c r="D584" s="12">
        <v>16.36</v>
      </c>
      <c r="E584" s="12">
        <v>17.09</v>
      </c>
      <c r="F584" s="12" t="s">
        <v>27</v>
      </c>
      <c r="G584" s="13">
        <v>100</v>
      </c>
      <c r="H584" s="13">
        <f t="shared" si="163"/>
        <v>104.46210268948654</v>
      </c>
      <c r="I584" s="12">
        <v>17.09</v>
      </c>
      <c r="J584" s="12">
        <v>17.600000000000001</v>
      </c>
      <c r="K584" s="13">
        <f>I584/E584*100</f>
        <v>100</v>
      </c>
      <c r="L584" s="13">
        <f>J584/I584*100</f>
        <v>102.98420128730253</v>
      </c>
      <c r="M584" s="105" t="s">
        <v>488</v>
      </c>
    </row>
    <row r="585" spans="1:13" ht="45">
      <c r="A585" s="58">
        <v>10</v>
      </c>
      <c r="B585" s="58" t="s">
        <v>149</v>
      </c>
      <c r="C585" s="58" t="s">
        <v>18</v>
      </c>
      <c r="D585" s="12">
        <v>12.36</v>
      </c>
      <c r="E585" s="12">
        <v>12.79</v>
      </c>
      <c r="F585" s="12" t="s">
        <v>27</v>
      </c>
      <c r="G585" s="13">
        <v>100</v>
      </c>
      <c r="H585" s="13">
        <f>E585/D585*100</f>
        <v>103.47896440129449</v>
      </c>
      <c r="I585" s="12">
        <v>12.79</v>
      </c>
      <c r="J585" s="12">
        <v>12.85</v>
      </c>
      <c r="K585" s="13">
        <f>I585/E585*100</f>
        <v>100</v>
      </c>
      <c r="L585" s="13">
        <f>J585/I585*100</f>
        <v>100.46911649726349</v>
      </c>
      <c r="M585" s="106"/>
    </row>
    <row r="586" spans="1:13" ht="45">
      <c r="A586" s="58">
        <v>11</v>
      </c>
      <c r="B586" s="58" t="s">
        <v>79</v>
      </c>
      <c r="C586" s="58" t="s">
        <v>18</v>
      </c>
      <c r="D586" s="12">
        <v>20.260000000000002</v>
      </c>
      <c r="E586" s="12">
        <v>20.99</v>
      </c>
      <c r="F586" s="12" t="s">
        <v>27</v>
      </c>
      <c r="G586" s="13">
        <v>100</v>
      </c>
      <c r="H586" s="13">
        <f t="shared" si="163"/>
        <v>103.6031589338598</v>
      </c>
      <c r="I586" s="12">
        <v>20.99</v>
      </c>
      <c r="J586" s="12">
        <v>21.65</v>
      </c>
      <c r="K586" s="13">
        <f>I586/E586*100</f>
        <v>100</v>
      </c>
      <c r="L586" s="13">
        <f>J586/I586*100</f>
        <v>103.14435445450214</v>
      </c>
      <c r="M586" s="106"/>
    </row>
    <row r="587" spans="1:13" ht="45">
      <c r="A587" s="58">
        <v>12</v>
      </c>
      <c r="B587" s="58" t="s">
        <v>80</v>
      </c>
      <c r="C587" s="58" t="s">
        <v>18</v>
      </c>
      <c r="D587" s="12">
        <v>15.56</v>
      </c>
      <c r="E587" s="12">
        <v>15.56</v>
      </c>
      <c r="F587" s="12" t="s">
        <v>27</v>
      </c>
      <c r="G587" s="13">
        <v>69.932584269662925</v>
      </c>
      <c r="H587" s="13">
        <f t="shared" si="163"/>
        <v>100</v>
      </c>
      <c r="I587" s="12">
        <v>15.56</v>
      </c>
      <c r="J587" s="12">
        <v>15.74</v>
      </c>
      <c r="K587" s="13">
        <f>I587/E587*100</f>
        <v>100</v>
      </c>
      <c r="L587" s="13">
        <f>J587/I587*100</f>
        <v>101.15681233933162</v>
      </c>
      <c r="M587" s="107"/>
    </row>
    <row r="588" spans="1:13" ht="45">
      <c r="A588" s="58">
        <v>13</v>
      </c>
      <c r="B588" s="58" t="s">
        <v>81</v>
      </c>
      <c r="C588" s="58" t="s">
        <v>18</v>
      </c>
      <c r="D588" s="12">
        <v>12.99</v>
      </c>
      <c r="E588" s="12">
        <v>13.71</v>
      </c>
      <c r="F588" s="12" t="s">
        <v>27</v>
      </c>
      <c r="G588" s="13">
        <v>100</v>
      </c>
      <c r="H588" s="13">
        <f t="shared" si="163"/>
        <v>105.54272517321017</v>
      </c>
      <c r="I588" s="12">
        <v>13.71</v>
      </c>
      <c r="J588" s="12">
        <v>14.45</v>
      </c>
      <c r="K588" s="13">
        <f>I588/E588*100</f>
        <v>100</v>
      </c>
      <c r="L588" s="13">
        <f>J588/I588*100</f>
        <v>105.39752005835155</v>
      </c>
      <c r="M588" s="58" t="s">
        <v>489</v>
      </c>
    </row>
    <row r="589" spans="1:13" ht="15" customHeight="1">
      <c r="A589" s="109" t="s">
        <v>32</v>
      </c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1"/>
    </row>
    <row r="590" spans="1:13" ht="34.5" customHeight="1">
      <c r="A590" s="82">
        <v>1</v>
      </c>
      <c r="B590" s="82" t="s">
        <v>48</v>
      </c>
      <c r="C590" s="82" t="s">
        <v>18</v>
      </c>
      <c r="D590" s="14">
        <v>11.71</v>
      </c>
      <c r="E590" s="14">
        <v>12.36</v>
      </c>
      <c r="F590" s="14" t="s">
        <v>27</v>
      </c>
      <c r="G590" s="14">
        <v>100</v>
      </c>
      <c r="H590" s="14">
        <f t="shared" ref="H590" si="169">E590/D590*100</f>
        <v>105.55081127241672</v>
      </c>
      <c r="I590" s="14">
        <v>12.36</v>
      </c>
      <c r="J590" s="14">
        <v>13.03</v>
      </c>
      <c r="K590" s="14">
        <f t="shared" ref="K590" si="170">I590/E590*100</f>
        <v>100</v>
      </c>
      <c r="L590" s="12">
        <f t="shared" ref="L590" si="171">J590/I590*100</f>
        <v>105.42071197411002</v>
      </c>
      <c r="M590" s="105" t="s">
        <v>541</v>
      </c>
    </row>
    <row r="591" spans="1:13" ht="15" customHeight="1">
      <c r="A591" s="105">
        <v>2</v>
      </c>
      <c r="B591" s="105" t="s">
        <v>546</v>
      </c>
      <c r="C591" s="82" t="s">
        <v>18</v>
      </c>
      <c r="D591" s="14">
        <v>32.04</v>
      </c>
      <c r="E591" s="14">
        <v>32.04</v>
      </c>
      <c r="F591" s="14" t="s">
        <v>27</v>
      </c>
      <c r="G591" s="14">
        <v>91.178144564598739</v>
      </c>
      <c r="H591" s="14">
        <f>E591/D591*100</f>
        <v>100</v>
      </c>
      <c r="I591" s="14">
        <v>32.04</v>
      </c>
      <c r="J591" s="14">
        <v>34.08</v>
      </c>
      <c r="K591" s="14">
        <f t="shared" ref="K591:K611" si="172">I591/E591*100</f>
        <v>100</v>
      </c>
      <c r="L591" s="14">
        <f t="shared" ref="L591:L611" si="173">J591/I591*100</f>
        <v>106.36704119850187</v>
      </c>
      <c r="M591" s="106"/>
    </row>
    <row r="592" spans="1:13" ht="30">
      <c r="A592" s="106"/>
      <c r="B592" s="106"/>
      <c r="C592" s="82" t="s">
        <v>22</v>
      </c>
      <c r="D592" s="14">
        <v>31.44</v>
      </c>
      <c r="E592" s="14">
        <v>32.04</v>
      </c>
      <c r="F592" s="14" t="s">
        <v>27</v>
      </c>
      <c r="G592" s="14">
        <v>100</v>
      </c>
      <c r="H592" s="14">
        <f t="shared" ref="H592:H611" si="174">E592/D592*100</f>
        <v>101.90839694656488</v>
      </c>
      <c r="I592" s="14">
        <v>32.04</v>
      </c>
      <c r="J592" s="14">
        <v>33.770000000000003</v>
      </c>
      <c r="K592" s="14">
        <f t="shared" si="172"/>
        <v>100</v>
      </c>
      <c r="L592" s="14">
        <f t="shared" si="173"/>
        <v>105.39950062421974</v>
      </c>
      <c r="M592" s="106"/>
    </row>
    <row r="593" spans="1:13" ht="15" customHeight="1">
      <c r="A593" s="106"/>
      <c r="B593" s="106"/>
      <c r="C593" s="58" t="s">
        <v>19</v>
      </c>
      <c r="D593" s="14">
        <v>65.06</v>
      </c>
      <c r="E593" s="14">
        <v>65.06</v>
      </c>
      <c r="F593" s="14" t="s">
        <v>27</v>
      </c>
      <c r="G593" s="14">
        <v>99.724095646842443</v>
      </c>
      <c r="H593" s="14">
        <f t="shared" si="174"/>
        <v>100</v>
      </c>
      <c r="I593" s="64">
        <v>65.06</v>
      </c>
      <c r="J593" s="14">
        <v>65.06</v>
      </c>
      <c r="K593" s="14">
        <f t="shared" si="172"/>
        <v>100</v>
      </c>
      <c r="L593" s="14">
        <f t="shared" si="173"/>
        <v>100</v>
      </c>
      <c r="M593" s="106"/>
    </row>
    <row r="594" spans="1:13" ht="30">
      <c r="A594" s="107"/>
      <c r="B594" s="107"/>
      <c r="C594" s="58" t="s">
        <v>63</v>
      </c>
      <c r="D594" s="14">
        <v>54.31</v>
      </c>
      <c r="E594" s="14">
        <v>57.35</v>
      </c>
      <c r="F594" s="14" t="s">
        <v>27</v>
      </c>
      <c r="G594" s="14">
        <v>100</v>
      </c>
      <c r="H594" s="14">
        <f t="shared" si="174"/>
        <v>105.59749585711656</v>
      </c>
      <c r="I594" s="14">
        <v>57.35</v>
      </c>
      <c r="J594" s="14">
        <v>60.45</v>
      </c>
      <c r="K594" s="14">
        <f t="shared" si="172"/>
        <v>100</v>
      </c>
      <c r="L594" s="14">
        <f t="shared" si="173"/>
        <v>105.40540540540542</v>
      </c>
      <c r="M594" s="106"/>
    </row>
    <row r="595" spans="1:13" ht="45" customHeight="1">
      <c r="A595" s="116">
        <v>3</v>
      </c>
      <c r="B595" s="116" t="s">
        <v>545</v>
      </c>
      <c r="C595" s="46" t="s">
        <v>234</v>
      </c>
      <c r="D595" s="64">
        <v>32.04</v>
      </c>
      <c r="E595" s="64">
        <v>32.04</v>
      </c>
      <c r="F595" s="64" t="s">
        <v>27</v>
      </c>
      <c r="G595" s="64">
        <v>91.178144564598739</v>
      </c>
      <c r="H595" s="64">
        <f t="shared" si="174"/>
        <v>100</v>
      </c>
      <c r="I595" s="64">
        <v>32.04</v>
      </c>
      <c r="J595" s="64">
        <v>34.08</v>
      </c>
      <c r="K595" s="64">
        <f t="shared" si="172"/>
        <v>100</v>
      </c>
      <c r="L595" s="64">
        <f t="shared" si="173"/>
        <v>106.36704119850187</v>
      </c>
      <c r="M595" s="106"/>
    </row>
    <row r="596" spans="1:13" ht="45">
      <c r="A596" s="117"/>
      <c r="B596" s="117"/>
      <c r="C596" s="46" t="s">
        <v>542</v>
      </c>
      <c r="D596" s="64">
        <v>14.56</v>
      </c>
      <c r="E596" s="64">
        <v>15.37</v>
      </c>
      <c r="F596" s="64" t="s">
        <v>27</v>
      </c>
      <c r="G596" s="64">
        <v>100</v>
      </c>
      <c r="H596" s="64">
        <f t="shared" si="174"/>
        <v>105.56318681318679</v>
      </c>
      <c r="I596" s="64">
        <v>15.37</v>
      </c>
      <c r="J596" s="64">
        <v>16.2</v>
      </c>
      <c r="K596" s="64">
        <f t="shared" si="172"/>
        <v>100</v>
      </c>
      <c r="L596" s="64">
        <f t="shared" si="173"/>
        <v>105.40013012361744</v>
      </c>
      <c r="M596" s="106"/>
    </row>
    <row r="597" spans="1:13" ht="45">
      <c r="A597" s="117"/>
      <c r="B597" s="117"/>
      <c r="C597" s="46" t="s">
        <v>233</v>
      </c>
      <c r="D597" s="64">
        <v>32.04</v>
      </c>
      <c r="E597" s="64">
        <v>32.04</v>
      </c>
      <c r="F597" s="64" t="s">
        <v>27</v>
      </c>
      <c r="G597" s="64">
        <v>91.178144564598739</v>
      </c>
      <c r="H597" s="64">
        <f t="shared" si="174"/>
        <v>100</v>
      </c>
      <c r="I597" s="64">
        <v>32.04</v>
      </c>
      <c r="J597" s="64">
        <v>34.08</v>
      </c>
      <c r="K597" s="64">
        <f t="shared" si="172"/>
        <v>100</v>
      </c>
      <c r="L597" s="64">
        <f t="shared" si="173"/>
        <v>106.36704119850187</v>
      </c>
      <c r="M597" s="106"/>
    </row>
    <row r="598" spans="1:13" ht="45">
      <c r="A598" s="117"/>
      <c r="B598" s="117"/>
      <c r="C598" s="46" t="s">
        <v>235</v>
      </c>
      <c r="D598" s="64">
        <v>13.38</v>
      </c>
      <c r="E598" s="64">
        <v>14.13</v>
      </c>
      <c r="F598" s="64" t="s">
        <v>27</v>
      </c>
      <c r="G598" s="64">
        <v>100</v>
      </c>
      <c r="H598" s="64">
        <f t="shared" si="174"/>
        <v>105.60538116591928</v>
      </c>
      <c r="I598" s="64">
        <v>14.13</v>
      </c>
      <c r="J598" s="64">
        <v>14.89</v>
      </c>
      <c r="K598" s="64">
        <f t="shared" si="172"/>
        <v>100</v>
      </c>
      <c r="L598" s="64">
        <f t="shared" si="173"/>
        <v>105.37862703467799</v>
      </c>
      <c r="M598" s="106"/>
    </row>
    <row r="599" spans="1:13" ht="15" customHeight="1">
      <c r="A599" s="117"/>
      <c r="B599" s="117"/>
      <c r="C599" s="46" t="s">
        <v>543</v>
      </c>
      <c r="D599" s="64">
        <v>30.82</v>
      </c>
      <c r="E599" s="64">
        <v>30.82</v>
      </c>
      <c r="F599" s="64" t="s">
        <v>27</v>
      </c>
      <c r="G599" s="64">
        <v>78.985135827780624</v>
      </c>
      <c r="H599" s="64">
        <f t="shared" si="174"/>
        <v>100</v>
      </c>
      <c r="I599" s="64">
        <v>30.82</v>
      </c>
      <c r="J599" s="64">
        <v>65.06</v>
      </c>
      <c r="K599" s="64">
        <f t="shared" si="172"/>
        <v>100</v>
      </c>
      <c r="L599" s="64">
        <f t="shared" si="173"/>
        <v>211.09669046073978</v>
      </c>
      <c r="M599" s="106"/>
    </row>
    <row r="600" spans="1:13" ht="45">
      <c r="A600" s="118"/>
      <c r="B600" s="118"/>
      <c r="C600" s="46" t="s">
        <v>544</v>
      </c>
      <c r="D600" s="64">
        <v>18.57</v>
      </c>
      <c r="E600" s="64">
        <v>19.61</v>
      </c>
      <c r="F600" s="64" t="s">
        <v>27</v>
      </c>
      <c r="G600" s="64">
        <v>100</v>
      </c>
      <c r="H600" s="64">
        <f t="shared" si="174"/>
        <v>105.6004308023694</v>
      </c>
      <c r="I600" s="64">
        <v>19.61</v>
      </c>
      <c r="J600" s="64">
        <v>20.67</v>
      </c>
      <c r="K600" s="64">
        <f t="shared" si="172"/>
        <v>100</v>
      </c>
      <c r="L600" s="64">
        <f t="shared" si="173"/>
        <v>105.40540540540542</v>
      </c>
      <c r="M600" s="106"/>
    </row>
    <row r="601" spans="1:13" ht="30">
      <c r="A601" s="142">
        <v>4</v>
      </c>
      <c r="B601" s="116" t="s">
        <v>549</v>
      </c>
      <c r="C601" s="46" t="s">
        <v>547</v>
      </c>
      <c r="D601" s="64">
        <v>32.04</v>
      </c>
      <c r="E601" s="64">
        <v>32.04</v>
      </c>
      <c r="F601" s="64" t="s">
        <v>27</v>
      </c>
      <c r="G601" s="64">
        <v>91.178144564598739</v>
      </c>
      <c r="H601" s="64">
        <f t="shared" ref="H601:H607" si="175">E601/D601*100</f>
        <v>100</v>
      </c>
      <c r="I601" s="64">
        <v>32.04</v>
      </c>
      <c r="J601" s="64">
        <v>34.08</v>
      </c>
      <c r="K601" s="64">
        <f t="shared" ref="K601:K604" si="176">I601/E601*100</f>
        <v>100</v>
      </c>
      <c r="L601" s="64">
        <f t="shared" ref="L601:L604" si="177">J601/I601*100</f>
        <v>106.36704119850187</v>
      </c>
      <c r="M601" s="106"/>
    </row>
    <row r="602" spans="1:13" ht="30">
      <c r="A602" s="142"/>
      <c r="B602" s="118"/>
      <c r="C602" s="46" t="s">
        <v>548</v>
      </c>
      <c r="D602" s="64">
        <v>29.04</v>
      </c>
      <c r="E602" s="64">
        <v>30.67</v>
      </c>
      <c r="F602" s="64" t="s">
        <v>27</v>
      </c>
      <c r="G602" s="64">
        <v>100</v>
      </c>
      <c r="H602" s="64">
        <f t="shared" si="175"/>
        <v>105.61294765840221</v>
      </c>
      <c r="I602" s="64">
        <v>30.67</v>
      </c>
      <c r="J602" s="64">
        <v>32.33</v>
      </c>
      <c r="K602" s="64">
        <f t="shared" si="176"/>
        <v>100</v>
      </c>
      <c r="L602" s="64">
        <f t="shared" si="177"/>
        <v>105.41245516791653</v>
      </c>
      <c r="M602" s="106"/>
    </row>
    <row r="603" spans="1:13">
      <c r="A603" s="116">
        <v>5</v>
      </c>
      <c r="B603" s="116" t="s">
        <v>619</v>
      </c>
      <c r="C603" s="46" t="s">
        <v>18</v>
      </c>
      <c r="D603" s="64">
        <v>32.04</v>
      </c>
      <c r="E603" s="64">
        <v>32.04</v>
      </c>
      <c r="F603" s="64" t="s">
        <v>27</v>
      </c>
      <c r="G603" s="64">
        <v>91.178144564598739</v>
      </c>
      <c r="H603" s="64">
        <f t="shared" si="175"/>
        <v>100</v>
      </c>
      <c r="I603" s="64">
        <v>32.04</v>
      </c>
      <c r="J603" s="64">
        <v>34.08</v>
      </c>
      <c r="K603" s="64">
        <f t="shared" si="176"/>
        <v>100</v>
      </c>
      <c r="L603" s="64">
        <f t="shared" si="177"/>
        <v>106.36704119850187</v>
      </c>
      <c r="M603" s="106"/>
    </row>
    <row r="604" spans="1:13" ht="40.5" customHeight="1">
      <c r="A604" s="118"/>
      <c r="B604" s="118"/>
      <c r="C604" s="46" t="s">
        <v>61</v>
      </c>
      <c r="D604" s="64">
        <v>32.04</v>
      </c>
      <c r="E604" s="64">
        <v>32.04</v>
      </c>
      <c r="F604" s="64" t="s">
        <v>27</v>
      </c>
      <c r="G604" s="64">
        <v>95.527728085867622</v>
      </c>
      <c r="H604" s="64">
        <f t="shared" si="175"/>
        <v>100</v>
      </c>
      <c r="I604" s="64">
        <v>32.04</v>
      </c>
      <c r="J604" s="64">
        <v>33.770000000000003</v>
      </c>
      <c r="K604" s="64">
        <f t="shared" si="176"/>
        <v>100</v>
      </c>
      <c r="L604" s="64">
        <f t="shared" si="177"/>
        <v>105.39950062421974</v>
      </c>
      <c r="M604" s="107"/>
    </row>
    <row r="605" spans="1:13" ht="45">
      <c r="A605" s="81">
        <v>6</v>
      </c>
      <c r="B605" s="46" t="s">
        <v>373</v>
      </c>
      <c r="C605" s="46" t="s">
        <v>18</v>
      </c>
      <c r="D605" s="64">
        <v>61.02</v>
      </c>
      <c r="E605" s="64">
        <v>61.02</v>
      </c>
      <c r="F605" s="64" t="s">
        <v>27</v>
      </c>
      <c r="G605" s="64" t="s">
        <v>27</v>
      </c>
      <c r="H605" s="64">
        <f t="shared" si="175"/>
        <v>100</v>
      </c>
      <c r="I605" s="64" t="s">
        <v>27</v>
      </c>
      <c r="J605" s="64" t="s">
        <v>27</v>
      </c>
      <c r="K605" s="64" t="s">
        <v>27</v>
      </c>
      <c r="L605" s="64" t="s">
        <v>27</v>
      </c>
      <c r="M605" s="46" t="s">
        <v>526</v>
      </c>
    </row>
    <row r="606" spans="1:13" ht="15" customHeight="1">
      <c r="A606" s="116">
        <v>5</v>
      </c>
      <c r="B606" s="116" t="s">
        <v>557</v>
      </c>
      <c r="C606" s="46" t="s">
        <v>18</v>
      </c>
      <c r="D606" s="64">
        <v>32.04</v>
      </c>
      <c r="E606" s="64">
        <v>121.58</v>
      </c>
      <c r="F606" s="64" t="s">
        <v>27</v>
      </c>
      <c r="G606" s="64">
        <v>91.178144564598739</v>
      </c>
      <c r="H606" s="64">
        <f t="shared" si="175"/>
        <v>379.4631710362047</v>
      </c>
      <c r="I606" s="64">
        <v>121.58</v>
      </c>
      <c r="J606" s="64">
        <v>30</v>
      </c>
      <c r="K606" s="64">
        <f t="shared" ref="K606:K607" si="178">I606/E606*100</f>
        <v>100</v>
      </c>
      <c r="L606" s="64">
        <f t="shared" ref="L606:L607" si="179">J606/I606*100</f>
        <v>24.675111037999674</v>
      </c>
      <c r="M606" s="105" t="s">
        <v>550</v>
      </c>
    </row>
    <row r="607" spans="1:13" ht="30">
      <c r="A607" s="118"/>
      <c r="B607" s="118"/>
      <c r="C607" s="46" t="s">
        <v>61</v>
      </c>
      <c r="D607" s="64">
        <v>32.04</v>
      </c>
      <c r="E607" s="64">
        <v>33.83</v>
      </c>
      <c r="F607" s="64" t="s">
        <v>27</v>
      </c>
      <c r="G607" s="64">
        <v>95.527728085867622</v>
      </c>
      <c r="H607" s="64">
        <f t="shared" si="175"/>
        <v>105.58676654182273</v>
      </c>
      <c r="I607" s="64">
        <v>33.83</v>
      </c>
      <c r="J607" s="64">
        <v>30</v>
      </c>
      <c r="K607" s="64">
        <f t="shared" si="178"/>
        <v>100</v>
      </c>
      <c r="L607" s="64">
        <f t="shared" si="179"/>
        <v>88.67868755542419</v>
      </c>
      <c r="M607" s="106"/>
    </row>
    <row r="608" spans="1:13" ht="15" customHeight="1">
      <c r="A608" s="116">
        <v>6</v>
      </c>
      <c r="B608" s="116" t="s">
        <v>551</v>
      </c>
      <c r="C608" s="46" t="s">
        <v>18</v>
      </c>
      <c r="D608" s="64">
        <v>33.72</v>
      </c>
      <c r="E608" s="64">
        <v>34.57</v>
      </c>
      <c r="F608" s="64" t="s">
        <v>27</v>
      </c>
      <c r="G608" s="64">
        <v>100</v>
      </c>
      <c r="H608" s="64">
        <f t="shared" si="174"/>
        <v>102.52075919335707</v>
      </c>
      <c r="I608" s="64">
        <v>34.57</v>
      </c>
      <c r="J608" s="64">
        <v>30</v>
      </c>
      <c r="K608" s="64">
        <f t="shared" si="172"/>
        <v>100</v>
      </c>
      <c r="L608" s="64">
        <f t="shared" si="173"/>
        <v>86.780445472953431</v>
      </c>
      <c r="M608" s="106"/>
    </row>
    <row r="609" spans="1:13" ht="30">
      <c r="A609" s="118"/>
      <c r="B609" s="118"/>
      <c r="C609" s="46" t="s">
        <v>61</v>
      </c>
      <c r="D609" s="64">
        <v>33.72</v>
      </c>
      <c r="E609" s="64">
        <f>E608</f>
        <v>34.57</v>
      </c>
      <c r="F609" s="64" t="s">
        <v>27</v>
      </c>
      <c r="G609" s="64">
        <v>100</v>
      </c>
      <c r="H609" s="64">
        <f t="shared" si="174"/>
        <v>102.52075919335707</v>
      </c>
      <c r="I609" s="64">
        <f>I608</f>
        <v>34.57</v>
      </c>
      <c r="J609" s="64">
        <v>30</v>
      </c>
      <c r="K609" s="64">
        <f t="shared" si="172"/>
        <v>100</v>
      </c>
      <c r="L609" s="64">
        <f t="shared" si="173"/>
        <v>86.780445472953431</v>
      </c>
      <c r="M609" s="106"/>
    </row>
    <row r="610" spans="1:13" ht="24" customHeight="1">
      <c r="A610" s="116">
        <v>7</v>
      </c>
      <c r="B610" s="116" t="s">
        <v>556</v>
      </c>
      <c r="C610" s="46" t="s">
        <v>552</v>
      </c>
      <c r="D610" s="64">
        <v>24.56</v>
      </c>
      <c r="E610" s="64">
        <v>24.56</v>
      </c>
      <c r="F610" s="64" t="s">
        <v>27</v>
      </c>
      <c r="G610" s="64">
        <v>100</v>
      </c>
      <c r="H610" s="64">
        <f t="shared" si="174"/>
        <v>100</v>
      </c>
      <c r="I610" s="64">
        <v>24.56</v>
      </c>
      <c r="J610" s="64">
        <v>30</v>
      </c>
      <c r="K610" s="64">
        <f t="shared" si="172"/>
        <v>100</v>
      </c>
      <c r="L610" s="64">
        <f t="shared" si="173"/>
        <v>122.14983713355051</v>
      </c>
      <c r="M610" s="106"/>
    </row>
    <row r="611" spans="1:13" ht="30.75" customHeight="1">
      <c r="A611" s="117"/>
      <c r="B611" s="117"/>
      <c r="C611" s="46" t="s">
        <v>553</v>
      </c>
      <c r="D611" s="64">
        <v>18.059999999999999</v>
      </c>
      <c r="E611" s="64">
        <v>19.07</v>
      </c>
      <c r="F611" s="64" t="s">
        <v>27</v>
      </c>
      <c r="G611" s="64">
        <v>100</v>
      </c>
      <c r="H611" s="64">
        <f t="shared" si="174"/>
        <v>105.59246954595794</v>
      </c>
      <c r="I611" s="64">
        <v>19.07</v>
      </c>
      <c r="J611" s="64">
        <v>20.100000000000001</v>
      </c>
      <c r="K611" s="64">
        <f t="shared" si="172"/>
        <v>100</v>
      </c>
      <c r="L611" s="64">
        <f t="shared" si="173"/>
        <v>105.40115364446775</v>
      </c>
      <c r="M611" s="106"/>
    </row>
    <row r="612" spans="1:13" ht="21.75" customHeight="1">
      <c r="A612" s="117"/>
      <c r="B612" s="117"/>
      <c r="C612" s="46" t="s">
        <v>554</v>
      </c>
      <c r="D612" s="64">
        <v>18.61</v>
      </c>
      <c r="E612" s="64">
        <v>19.21</v>
      </c>
      <c r="F612" s="64" t="s">
        <v>27</v>
      </c>
      <c r="G612" s="64">
        <v>100</v>
      </c>
      <c r="H612" s="64">
        <f t="shared" ref="H612:H613" si="180">E612/D612*100</f>
        <v>103.2240730789898</v>
      </c>
      <c r="I612" s="64">
        <v>19.21</v>
      </c>
      <c r="J612" s="64">
        <v>30</v>
      </c>
      <c r="K612" s="64">
        <f t="shared" ref="K612:K613" si="181">I612/E612*100</f>
        <v>100</v>
      </c>
      <c r="L612" s="64">
        <f t="shared" ref="L612:L613" si="182">J612/I612*100</f>
        <v>156.16866215512752</v>
      </c>
      <c r="M612" s="106"/>
    </row>
    <row r="613" spans="1:13" ht="34.5" customHeight="1">
      <c r="A613" s="118"/>
      <c r="B613" s="118"/>
      <c r="C613" s="46" t="s">
        <v>555</v>
      </c>
      <c r="D613" s="64">
        <v>14.89</v>
      </c>
      <c r="E613" s="64">
        <v>15.72</v>
      </c>
      <c r="F613" s="64" t="s">
        <v>27</v>
      </c>
      <c r="G613" s="64">
        <v>100</v>
      </c>
      <c r="H613" s="64">
        <f t="shared" si="180"/>
        <v>105.57421087978508</v>
      </c>
      <c r="I613" s="64">
        <v>15.72</v>
      </c>
      <c r="J613" s="64">
        <v>16.57</v>
      </c>
      <c r="K613" s="64">
        <f t="shared" si="181"/>
        <v>100</v>
      </c>
      <c r="L613" s="64">
        <f t="shared" si="182"/>
        <v>105.40712468193385</v>
      </c>
      <c r="M613" s="107"/>
    </row>
    <row r="614" spans="1:13" ht="15" customHeight="1">
      <c r="A614" s="109" t="s">
        <v>17</v>
      </c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1"/>
    </row>
    <row r="615" spans="1:13" ht="30" customHeight="1">
      <c r="A615" s="106">
        <v>1</v>
      </c>
      <c r="B615" s="105" t="s">
        <v>165</v>
      </c>
      <c r="C615" s="44" t="s">
        <v>246</v>
      </c>
      <c r="D615" s="12">
        <v>27.32</v>
      </c>
      <c r="E615" s="12">
        <v>30.8</v>
      </c>
      <c r="F615" s="12" t="s">
        <v>27</v>
      </c>
      <c r="G615" s="12">
        <v>100</v>
      </c>
      <c r="H615" s="12">
        <f t="shared" ref="H615:H654" si="183">E615/D615*100</f>
        <v>112.73792093704247</v>
      </c>
      <c r="I615" s="12">
        <v>30.8</v>
      </c>
      <c r="J615" s="12">
        <v>33.03</v>
      </c>
      <c r="K615" s="12">
        <f t="shared" ref="K615:K620" si="184">I615/E615*100</f>
        <v>100</v>
      </c>
      <c r="L615" s="12">
        <f t="shared" ref="L615:L620" si="185">J615/I615*100</f>
        <v>107.24025974025975</v>
      </c>
      <c r="M615" s="105" t="s">
        <v>449</v>
      </c>
    </row>
    <row r="616" spans="1:13" s="3" customFormat="1" ht="88.5" customHeight="1">
      <c r="A616" s="107"/>
      <c r="B616" s="107"/>
      <c r="C616" s="44" t="s">
        <v>218</v>
      </c>
      <c r="D616" s="12">
        <v>18.98</v>
      </c>
      <c r="E616" s="12">
        <v>20.04</v>
      </c>
      <c r="F616" s="12" t="s">
        <v>27</v>
      </c>
      <c r="G616" s="12">
        <v>100</v>
      </c>
      <c r="H616" s="12">
        <f t="shared" si="183"/>
        <v>105.58482613277134</v>
      </c>
      <c r="I616" s="12">
        <v>20.04</v>
      </c>
      <c r="J616" s="12">
        <v>21.12</v>
      </c>
      <c r="K616" s="12">
        <f t="shared" si="184"/>
        <v>100</v>
      </c>
      <c r="L616" s="12">
        <f t="shared" si="185"/>
        <v>105.38922155688624</v>
      </c>
      <c r="M616" s="106"/>
    </row>
    <row r="617" spans="1:13" s="3" customFormat="1" ht="30">
      <c r="A617" s="105">
        <v>2</v>
      </c>
      <c r="B617" s="105" t="s">
        <v>40</v>
      </c>
      <c r="C617" s="44" t="s">
        <v>362</v>
      </c>
      <c r="D617" s="12">
        <v>25.3</v>
      </c>
      <c r="E617" s="12">
        <v>25.3</v>
      </c>
      <c r="F617" s="12" t="s">
        <v>27</v>
      </c>
      <c r="G617" s="12">
        <v>96.088112419293594</v>
      </c>
      <c r="H617" s="12">
        <f t="shared" si="183"/>
        <v>100</v>
      </c>
      <c r="I617" s="12">
        <v>25.3</v>
      </c>
      <c r="J617" s="12">
        <v>26</v>
      </c>
      <c r="K617" s="12">
        <f t="shared" si="184"/>
        <v>100</v>
      </c>
      <c r="L617" s="12">
        <f t="shared" si="185"/>
        <v>102.76679841897234</v>
      </c>
      <c r="M617" s="106"/>
    </row>
    <row r="618" spans="1:13" s="3" customFormat="1" ht="30">
      <c r="A618" s="107"/>
      <c r="B618" s="107"/>
      <c r="C618" s="44" t="s">
        <v>217</v>
      </c>
      <c r="D618" s="12">
        <v>20.87</v>
      </c>
      <c r="E618" s="12">
        <v>22.04</v>
      </c>
      <c r="F618" s="12" t="s">
        <v>27</v>
      </c>
      <c r="G618" s="12">
        <v>100</v>
      </c>
      <c r="H618" s="12">
        <f t="shared" si="183"/>
        <v>105.60613320555821</v>
      </c>
      <c r="I618" s="12">
        <v>22.04</v>
      </c>
      <c r="J618" s="12">
        <v>23.23</v>
      </c>
      <c r="K618" s="12">
        <f t="shared" si="184"/>
        <v>100</v>
      </c>
      <c r="L618" s="12">
        <f t="shared" si="185"/>
        <v>105.39927404718694</v>
      </c>
      <c r="M618" s="106"/>
    </row>
    <row r="619" spans="1:13" s="3" customFormat="1" ht="30" customHeight="1">
      <c r="A619" s="105">
        <v>3</v>
      </c>
      <c r="B619" s="105" t="s">
        <v>166</v>
      </c>
      <c r="C619" s="44" t="s">
        <v>362</v>
      </c>
      <c r="D619" s="12">
        <v>51.36</v>
      </c>
      <c r="E619" s="12">
        <v>51.38</v>
      </c>
      <c r="F619" s="12" t="s">
        <v>27</v>
      </c>
      <c r="G619" s="12">
        <v>100</v>
      </c>
      <c r="H619" s="12">
        <f t="shared" si="183"/>
        <v>100.03894080996885</v>
      </c>
      <c r="I619" s="12">
        <v>50.85</v>
      </c>
      <c r="J619" s="12">
        <v>50.85</v>
      </c>
      <c r="K619" s="12">
        <f t="shared" si="184"/>
        <v>98.968470221876217</v>
      </c>
      <c r="L619" s="12">
        <f t="shared" si="185"/>
        <v>100</v>
      </c>
      <c r="M619" s="106"/>
    </row>
    <row r="620" spans="1:13" s="3" customFormat="1" ht="30">
      <c r="A620" s="107"/>
      <c r="B620" s="107"/>
      <c r="C620" s="44" t="s">
        <v>217</v>
      </c>
      <c r="D620" s="12">
        <v>48.15</v>
      </c>
      <c r="E620" s="12">
        <v>50.85</v>
      </c>
      <c r="F620" s="12" t="s">
        <v>27</v>
      </c>
      <c r="G620" s="12">
        <v>100</v>
      </c>
      <c r="H620" s="12">
        <f t="shared" si="183"/>
        <v>105.60747663551402</v>
      </c>
      <c r="I620" s="12">
        <v>50.85</v>
      </c>
      <c r="J620" s="12">
        <v>50.85</v>
      </c>
      <c r="K620" s="12">
        <f t="shared" si="184"/>
        <v>100</v>
      </c>
      <c r="L620" s="12">
        <f t="shared" si="185"/>
        <v>100</v>
      </c>
      <c r="M620" s="106"/>
    </row>
    <row r="621" spans="1:13" s="3" customFormat="1" ht="15" customHeight="1">
      <c r="A621" s="105">
        <v>4</v>
      </c>
      <c r="B621" s="105" t="s">
        <v>167</v>
      </c>
      <c r="C621" s="44" t="s">
        <v>18</v>
      </c>
      <c r="D621" s="12">
        <v>44.81</v>
      </c>
      <c r="E621" s="12">
        <v>44.81</v>
      </c>
      <c r="F621" s="12" t="s">
        <v>27</v>
      </c>
      <c r="G621" s="12">
        <v>93.471005423445988</v>
      </c>
      <c r="H621" s="12">
        <f t="shared" si="183"/>
        <v>100</v>
      </c>
      <c r="I621" s="12">
        <v>44.81</v>
      </c>
      <c r="J621" s="12">
        <v>44.81</v>
      </c>
      <c r="K621" s="12">
        <f t="shared" ref="K621:K632" si="186">I621/E621*100</f>
        <v>100</v>
      </c>
      <c r="L621" s="12">
        <f t="shared" ref="L621:L632" si="187">J621/I621*100</f>
        <v>100</v>
      </c>
      <c r="M621" s="106"/>
    </row>
    <row r="622" spans="1:13" s="3" customFormat="1" ht="30">
      <c r="A622" s="107"/>
      <c r="B622" s="107"/>
      <c r="C622" s="43" t="s">
        <v>50</v>
      </c>
      <c r="D622" s="12">
        <v>28.58</v>
      </c>
      <c r="E622" s="12">
        <v>30.18</v>
      </c>
      <c r="F622" s="12" t="s">
        <v>27</v>
      </c>
      <c r="G622" s="12">
        <v>100</v>
      </c>
      <c r="H622" s="12">
        <f t="shared" si="183"/>
        <v>105.59832050384885</v>
      </c>
      <c r="I622" s="12">
        <v>30.18</v>
      </c>
      <c r="J622" s="12">
        <v>31.81</v>
      </c>
      <c r="K622" s="12">
        <f t="shared" si="186"/>
        <v>100</v>
      </c>
      <c r="L622" s="12">
        <f t="shared" si="187"/>
        <v>105.40092776673293</v>
      </c>
      <c r="M622" s="106"/>
    </row>
    <row r="623" spans="1:13" s="3" customFormat="1" ht="30" customHeight="1">
      <c r="A623" s="105">
        <v>5</v>
      </c>
      <c r="B623" s="105" t="s">
        <v>365</v>
      </c>
      <c r="C623" s="44" t="s">
        <v>91</v>
      </c>
      <c r="D623" s="12">
        <v>51.06</v>
      </c>
      <c r="E623" s="12">
        <v>51.06</v>
      </c>
      <c r="F623" s="12" t="s">
        <v>27</v>
      </c>
      <c r="G623" s="12">
        <v>94.154527014567591</v>
      </c>
      <c r="H623" s="12">
        <f t="shared" si="183"/>
        <v>100</v>
      </c>
      <c r="I623" s="12">
        <v>51.06</v>
      </c>
      <c r="J623" s="12">
        <v>54.55</v>
      </c>
      <c r="K623" s="12">
        <f t="shared" si="186"/>
        <v>100</v>
      </c>
      <c r="L623" s="12">
        <f t="shared" si="187"/>
        <v>106.83509596553074</v>
      </c>
      <c r="M623" s="106"/>
    </row>
    <row r="624" spans="1:13" s="3" customFormat="1" ht="45">
      <c r="A624" s="106"/>
      <c r="B624" s="106"/>
      <c r="C624" s="44" t="s">
        <v>141</v>
      </c>
      <c r="D624" s="12">
        <v>34.47</v>
      </c>
      <c r="E624" s="12">
        <v>36.4</v>
      </c>
      <c r="F624" s="12" t="s">
        <v>27</v>
      </c>
      <c r="G624" s="12">
        <v>100</v>
      </c>
      <c r="H624" s="12">
        <f t="shared" si="183"/>
        <v>105.5990716565129</v>
      </c>
      <c r="I624" s="12">
        <v>36.4</v>
      </c>
      <c r="J624" s="12">
        <v>38.369999999999997</v>
      </c>
      <c r="K624" s="12">
        <f t="shared" si="186"/>
        <v>100</v>
      </c>
      <c r="L624" s="12">
        <f t="shared" si="187"/>
        <v>105.41208791208791</v>
      </c>
      <c r="M624" s="106"/>
    </row>
    <row r="625" spans="1:13" ht="30">
      <c r="A625" s="106"/>
      <c r="B625" s="106"/>
      <c r="C625" s="44" t="s">
        <v>92</v>
      </c>
      <c r="D625" s="12">
        <v>41.71</v>
      </c>
      <c r="E625" s="12">
        <v>44.44</v>
      </c>
      <c r="F625" s="12" t="s">
        <v>27</v>
      </c>
      <c r="G625" s="12">
        <v>100</v>
      </c>
      <c r="H625" s="12">
        <f t="shared" si="183"/>
        <v>106.54519299928073</v>
      </c>
      <c r="I625" s="12">
        <v>44.44</v>
      </c>
      <c r="J625" s="12">
        <v>60.92</v>
      </c>
      <c r="K625" s="12">
        <f t="shared" si="186"/>
        <v>100</v>
      </c>
      <c r="L625" s="12">
        <f t="shared" si="187"/>
        <v>137.08370837083709</v>
      </c>
      <c r="M625" s="106"/>
    </row>
    <row r="626" spans="1:13" ht="30">
      <c r="A626" s="106"/>
      <c r="B626" s="106"/>
      <c r="C626" s="44" t="s">
        <v>142</v>
      </c>
      <c r="D626" s="12">
        <v>24.16</v>
      </c>
      <c r="E626" s="12">
        <v>25.51</v>
      </c>
      <c r="F626" s="12" t="s">
        <v>27</v>
      </c>
      <c r="G626" s="12">
        <v>100</v>
      </c>
      <c r="H626" s="12">
        <f t="shared" si="183"/>
        <v>105.58774834437085</v>
      </c>
      <c r="I626" s="12">
        <v>25.51</v>
      </c>
      <c r="J626" s="12">
        <v>26.89</v>
      </c>
      <c r="K626" s="12">
        <f t="shared" si="186"/>
        <v>100</v>
      </c>
      <c r="L626" s="12">
        <f t="shared" si="187"/>
        <v>105.40964327714622</v>
      </c>
      <c r="M626" s="106"/>
    </row>
    <row r="627" spans="1:13">
      <c r="A627" s="106"/>
      <c r="B627" s="106"/>
      <c r="C627" s="44" t="s">
        <v>93</v>
      </c>
      <c r="D627" s="12">
        <v>67.489999999999995</v>
      </c>
      <c r="E627" s="12">
        <v>67.489999999999995</v>
      </c>
      <c r="F627" s="12" t="s">
        <v>27</v>
      </c>
      <c r="G627" s="12">
        <v>100</v>
      </c>
      <c r="H627" s="12">
        <f t="shared" si="183"/>
        <v>100</v>
      </c>
      <c r="I627" s="12">
        <v>67.489999999999995</v>
      </c>
      <c r="J627" s="12">
        <v>68.819999999999993</v>
      </c>
      <c r="K627" s="12">
        <f t="shared" si="186"/>
        <v>100</v>
      </c>
      <c r="L627" s="12">
        <f t="shared" si="187"/>
        <v>101.97066232034375</v>
      </c>
      <c r="M627" s="106"/>
    </row>
    <row r="628" spans="1:13" ht="30">
      <c r="A628" s="106"/>
      <c r="B628" s="106"/>
      <c r="C628" s="44" t="s">
        <v>143</v>
      </c>
      <c r="D628" s="12">
        <v>21.48</v>
      </c>
      <c r="E628" s="12">
        <v>22.68</v>
      </c>
      <c r="F628" s="12" t="s">
        <v>27</v>
      </c>
      <c r="G628" s="12">
        <v>100</v>
      </c>
      <c r="H628" s="12">
        <f t="shared" si="183"/>
        <v>105.58659217877096</v>
      </c>
      <c r="I628" s="12">
        <v>22.68</v>
      </c>
      <c r="J628" s="12">
        <v>23.9</v>
      </c>
      <c r="K628" s="12">
        <f t="shared" si="186"/>
        <v>100</v>
      </c>
      <c r="L628" s="12">
        <f t="shared" si="187"/>
        <v>105.37918871252204</v>
      </c>
      <c r="M628" s="106"/>
    </row>
    <row r="629" spans="1:13" ht="30">
      <c r="A629" s="106"/>
      <c r="B629" s="106"/>
      <c r="C629" s="44" t="s">
        <v>145</v>
      </c>
      <c r="D629" s="12">
        <v>36.340000000000003</v>
      </c>
      <c r="E629" s="12">
        <v>41.96</v>
      </c>
      <c r="F629" s="12" t="s">
        <v>27</v>
      </c>
      <c r="G629" s="12">
        <v>100</v>
      </c>
      <c r="H629" s="12">
        <f t="shared" si="183"/>
        <v>115.46505228398458</v>
      </c>
      <c r="I629" s="12">
        <v>41.96</v>
      </c>
      <c r="J629" s="12">
        <v>42.43</v>
      </c>
      <c r="K629" s="12">
        <f t="shared" si="186"/>
        <v>100</v>
      </c>
      <c r="L629" s="12">
        <f t="shared" si="187"/>
        <v>101.12011439466157</v>
      </c>
      <c r="M629" s="106"/>
    </row>
    <row r="630" spans="1:13" ht="45">
      <c r="A630" s="106"/>
      <c r="B630" s="106"/>
      <c r="C630" s="44" t="s">
        <v>144</v>
      </c>
      <c r="D630" s="12">
        <v>11.03</v>
      </c>
      <c r="E630" s="12">
        <v>11.65</v>
      </c>
      <c r="F630" s="12" t="s">
        <v>27</v>
      </c>
      <c r="G630" s="12">
        <v>100</v>
      </c>
      <c r="H630" s="12">
        <f t="shared" si="183"/>
        <v>105.62103354487762</v>
      </c>
      <c r="I630" s="12">
        <v>11.65</v>
      </c>
      <c r="J630" s="12">
        <v>12.28</v>
      </c>
      <c r="K630" s="12">
        <f t="shared" si="186"/>
        <v>100</v>
      </c>
      <c r="L630" s="12">
        <f t="shared" si="187"/>
        <v>105.40772532188841</v>
      </c>
      <c r="M630" s="106"/>
    </row>
    <row r="631" spans="1:13" ht="30">
      <c r="A631" s="106"/>
      <c r="B631" s="106"/>
      <c r="C631" s="44" t="s">
        <v>96</v>
      </c>
      <c r="D631" s="12">
        <v>33.590000000000003</v>
      </c>
      <c r="E631" s="12">
        <v>51.36</v>
      </c>
      <c r="F631" s="12" t="s">
        <v>27</v>
      </c>
      <c r="G631" s="12">
        <v>100</v>
      </c>
      <c r="H631" s="12">
        <f t="shared" si="183"/>
        <v>152.90264959809465</v>
      </c>
      <c r="I631" s="12">
        <v>51.36</v>
      </c>
      <c r="J631" s="12">
        <v>67.040000000000006</v>
      </c>
      <c r="K631" s="12">
        <f t="shared" si="186"/>
        <v>100</v>
      </c>
      <c r="L631" s="12">
        <f t="shared" si="187"/>
        <v>130.52959501557632</v>
      </c>
      <c r="M631" s="106"/>
    </row>
    <row r="632" spans="1:13" ht="30">
      <c r="A632" s="107"/>
      <c r="B632" s="107"/>
      <c r="C632" s="43" t="s">
        <v>146</v>
      </c>
      <c r="D632" s="12">
        <v>21.07</v>
      </c>
      <c r="E632" s="12">
        <v>22.25</v>
      </c>
      <c r="F632" s="12" t="s">
        <v>27</v>
      </c>
      <c r="G632" s="12">
        <v>100</v>
      </c>
      <c r="H632" s="12">
        <f t="shared" si="183"/>
        <v>105.60037968675842</v>
      </c>
      <c r="I632" s="12">
        <v>22.25</v>
      </c>
      <c r="J632" s="12">
        <v>23.45</v>
      </c>
      <c r="K632" s="12">
        <f t="shared" si="186"/>
        <v>100</v>
      </c>
      <c r="L632" s="12">
        <f t="shared" si="187"/>
        <v>105.3932584269663</v>
      </c>
      <c r="M632" s="106"/>
    </row>
    <row r="633" spans="1:13" ht="15" customHeight="1">
      <c r="A633" s="105">
        <v>6</v>
      </c>
      <c r="B633" s="105" t="s">
        <v>41</v>
      </c>
      <c r="C633" s="44" t="s">
        <v>18</v>
      </c>
      <c r="D633" s="12">
        <v>23.41</v>
      </c>
      <c r="E633" s="12">
        <v>30.11</v>
      </c>
      <c r="F633" s="12" t="s">
        <v>27</v>
      </c>
      <c r="G633" s="12">
        <v>100</v>
      </c>
      <c r="H633" s="12">
        <f t="shared" si="183"/>
        <v>128.62024775736865</v>
      </c>
      <c r="I633" s="12">
        <v>30.11</v>
      </c>
      <c r="J633" s="12">
        <v>31</v>
      </c>
      <c r="K633" s="12">
        <f t="shared" ref="K633:K642" si="188">I633/E633*100</f>
        <v>100</v>
      </c>
      <c r="L633" s="12">
        <f t="shared" ref="L633:L642" si="189">J633/I633*100</f>
        <v>102.95582862836268</v>
      </c>
      <c r="M633" s="106"/>
    </row>
    <row r="634" spans="1:13">
      <c r="A634" s="107"/>
      <c r="B634" s="107"/>
      <c r="C634" s="43" t="s">
        <v>19</v>
      </c>
      <c r="D634" s="12">
        <v>28.12</v>
      </c>
      <c r="E634" s="12">
        <v>30.46</v>
      </c>
      <c r="F634" s="12" t="s">
        <v>27</v>
      </c>
      <c r="G634" s="12">
        <v>100</v>
      </c>
      <c r="H634" s="12">
        <f t="shared" si="183"/>
        <v>108.32147937411096</v>
      </c>
      <c r="I634" s="12">
        <v>30.46</v>
      </c>
      <c r="J634" s="12">
        <v>31.68</v>
      </c>
      <c r="K634" s="12">
        <f t="shared" si="188"/>
        <v>100</v>
      </c>
      <c r="L634" s="12">
        <f t="shared" si="189"/>
        <v>104.00525279054497</v>
      </c>
      <c r="M634" s="106"/>
    </row>
    <row r="635" spans="1:13" ht="15" customHeight="1">
      <c r="A635" s="105">
        <v>7</v>
      </c>
      <c r="B635" s="105" t="s">
        <v>365</v>
      </c>
      <c r="C635" s="44" t="s">
        <v>18</v>
      </c>
      <c r="D635" s="12">
        <v>37.659999999999997</v>
      </c>
      <c r="E635" s="12">
        <v>44.17</v>
      </c>
      <c r="F635" s="12" t="s">
        <v>27</v>
      </c>
      <c r="G635" s="12">
        <v>100</v>
      </c>
      <c r="H635" s="12">
        <f t="shared" si="183"/>
        <v>117.28624535315986</v>
      </c>
      <c r="I635" s="12">
        <v>44.17</v>
      </c>
      <c r="J635" s="12">
        <v>60.9</v>
      </c>
      <c r="K635" s="12">
        <f t="shared" si="188"/>
        <v>100</v>
      </c>
      <c r="L635" s="12">
        <f t="shared" si="189"/>
        <v>137.87638668779715</v>
      </c>
      <c r="M635" s="106"/>
    </row>
    <row r="636" spans="1:13" ht="30">
      <c r="A636" s="106"/>
      <c r="B636" s="106"/>
      <c r="C636" s="44" t="s">
        <v>61</v>
      </c>
      <c r="D636" s="12">
        <v>27.81</v>
      </c>
      <c r="E636" s="12">
        <v>28.92</v>
      </c>
      <c r="F636" s="12" t="s">
        <v>27</v>
      </c>
      <c r="G636" s="12">
        <v>100</v>
      </c>
      <c r="H636" s="12">
        <f t="shared" si="183"/>
        <v>103.99137001078749</v>
      </c>
      <c r="I636" s="12">
        <v>28.92</v>
      </c>
      <c r="J636" s="12">
        <v>30.49</v>
      </c>
      <c r="K636" s="12">
        <f t="shared" si="188"/>
        <v>100</v>
      </c>
      <c r="L636" s="12">
        <f t="shared" si="189"/>
        <v>105.42876901798061</v>
      </c>
      <c r="M636" s="106"/>
    </row>
    <row r="637" spans="1:13">
      <c r="A637" s="106"/>
      <c r="B637" s="106"/>
      <c r="C637" s="44" t="s">
        <v>19</v>
      </c>
      <c r="D637" s="12">
        <v>11.36</v>
      </c>
      <c r="E637" s="12">
        <v>11.41</v>
      </c>
      <c r="F637" s="12" t="s">
        <v>27</v>
      </c>
      <c r="G637" s="12">
        <v>100</v>
      </c>
      <c r="H637" s="12">
        <f t="shared" si="183"/>
        <v>100.44014084507043</v>
      </c>
      <c r="I637" s="12">
        <v>11.41</v>
      </c>
      <c r="J637" s="12">
        <v>11.68</v>
      </c>
      <c r="K637" s="12">
        <f t="shared" si="188"/>
        <v>100</v>
      </c>
      <c r="L637" s="12">
        <f t="shared" si="189"/>
        <v>102.36634531113057</v>
      </c>
      <c r="M637" s="106"/>
    </row>
    <row r="638" spans="1:13" ht="30">
      <c r="A638" s="106"/>
      <c r="B638" s="106"/>
      <c r="C638" s="43" t="s">
        <v>126</v>
      </c>
      <c r="D638" s="12">
        <v>10.5</v>
      </c>
      <c r="E638" s="12">
        <v>11.08</v>
      </c>
      <c r="F638" s="12" t="s">
        <v>27</v>
      </c>
      <c r="G638" s="12">
        <v>100</v>
      </c>
      <c r="H638" s="12">
        <f t="shared" si="183"/>
        <v>105.52380952380953</v>
      </c>
      <c r="I638" s="12">
        <v>11.08</v>
      </c>
      <c r="J638" s="12">
        <v>11.68</v>
      </c>
      <c r="K638" s="12">
        <f t="shared" si="188"/>
        <v>100</v>
      </c>
      <c r="L638" s="12">
        <f t="shared" si="189"/>
        <v>105.41516245487364</v>
      </c>
      <c r="M638" s="106"/>
    </row>
    <row r="639" spans="1:13">
      <c r="A639" s="106"/>
      <c r="B639" s="106"/>
      <c r="C639" s="44" t="s">
        <v>18</v>
      </c>
      <c r="D639" s="12">
        <v>40.700000000000003</v>
      </c>
      <c r="E639" s="12">
        <v>40.700000000000003</v>
      </c>
      <c r="F639" s="12" t="s">
        <v>27</v>
      </c>
      <c r="G639" s="12">
        <v>93.391463974300152</v>
      </c>
      <c r="H639" s="12">
        <f t="shared" si="183"/>
        <v>100</v>
      </c>
      <c r="I639" s="12">
        <v>40.700000000000003</v>
      </c>
      <c r="J639" s="12">
        <v>41.09</v>
      </c>
      <c r="K639" s="12">
        <f t="shared" si="188"/>
        <v>100</v>
      </c>
      <c r="L639" s="12">
        <f t="shared" si="189"/>
        <v>100.95823095823096</v>
      </c>
      <c r="M639" s="106"/>
    </row>
    <row r="640" spans="1:13" ht="30">
      <c r="A640" s="106"/>
      <c r="B640" s="106"/>
      <c r="C640" s="44" t="s">
        <v>61</v>
      </c>
      <c r="D640" s="12">
        <v>27.71</v>
      </c>
      <c r="E640" s="12">
        <v>29.26</v>
      </c>
      <c r="F640" s="12" t="s">
        <v>27</v>
      </c>
      <c r="G640" s="12">
        <v>100</v>
      </c>
      <c r="H640" s="12">
        <f t="shared" si="183"/>
        <v>105.59364850234572</v>
      </c>
      <c r="I640" s="12">
        <v>29.26</v>
      </c>
      <c r="J640" s="12">
        <v>30.84</v>
      </c>
      <c r="K640" s="12">
        <f t="shared" si="188"/>
        <v>100</v>
      </c>
      <c r="L640" s="12">
        <f t="shared" si="189"/>
        <v>105.39986329460014</v>
      </c>
      <c r="M640" s="106"/>
    </row>
    <row r="641" spans="1:13">
      <c r="A641" s="106"/>
      <c r="B641" s="106"/>
      <c r="C641" s="44" t="s">
        <v>19</v>
      </c>
      <c r="D641" s="12">
        <v>25.64</v>
      </c>
      <c r="E641" s="12">
        <v>27.5</v>
      </c>
      <c r="F641" s="12" t="s">
        <v>27</v>
      </c>
      <c r="G641" s="12">
        <v>100</v>
      </c>
      <c r="H641" s="12">
        <f>E641/D641*100</f>
        <v>107.25429017160685</v>
      </c>
      <c r="I641" s="12">
        <v>27.5</v>
      </c>
      <c r="J641" s="12">
        <v>27.5</v>
      </c>
      <c r="K641" s="12">
        <f t="shared" si="188"/>
        <v>100</v>
      </c>
      <c r="L641" s="12">
        <f t="shared" si="189"/>
        <v>100</v>
      </c>
      <c r="M641" s="106"/>
    </row>
    <row r="642" spans="1:13" ht="30">
      <c r="A642" s="107"/>
      <c r="B642" s="107"/>
      <c r="C642" s="43" t="s">
        <v>126</v>
      </c>
      <c r="D642" s="12">
        <v>13.35</v>
      </c>
      <c r="E642" s="12">
        <v>14.09</v>
      </c>
      <c r="F642" s="12" t="s">
        <v>27</v>
      </c>
      <c r="G642" s="12">
        <v>100</v>
      </c>
      <c r="H642" s="12">
        <f t="shared" si="183"/>
        <v>105.54307116104869</v>
      </c>
      <c r="I642" s="12">
        <v>14.09</v>
      </c>
      <c r="J642" s="12">
        <v>14.86</v>
      </c>
      <c r="K642" s="12">
        <f t="shared" si="188"/>
        <v>100</v>
      </c>
      <c r="L642" s="12">
        <f t="shared" si="189"/>
        <v>105.46486870120653</v>
      </c>
      <c r="M642" s="107"/>
    </row>
    <row r="643" spans="1:13" ht="15" customHeight="1">
      <c r="A643" s="105">
        <v>8</v>
      </c>
      <c r="B643" s="105" t="s">
        <v>271</v>
      </c>
      <c r="C643" s="44" t="s">
        <v>18</v>
      </c>
      <c r="D643" s="12">
        <v>35.24</v>
      </c>
      <c r="E643" s="12">
        <v>35.24</v>
      </c>
      <c r="F643" s="12" t="s">
        <v>27</v>
      </c>
      <c r="G643" s="12">
        <v>100</v>
      </c>
      <c r="H643" s="12">
        <f t="shared" si="183"/>
        <v>100</v>
      </c>
      <c r="I643" s="12">
        <v>35.24</v>
      </c>
      <c r="J643" s="12">
        <v>37.15</v>
      </c>
      <c r="K643" s="12">
        <f t="shared" ref="K643:K646" si="190">I643/E643*100</f>
        <v>100</v>
      </c>
      <c r="L643" s="12">
        <f t="shared" ref="L643:L646" si="191">J643/I643*100</f>
        <v>105.41997729852439</v>
      </c>
      <c r="M643" s="105" t="s">
        <v>449</v>
      </c>
    </row>
    <row r="644" spans="1:13" ht="30">
      <c r="A644" s="106"/>
      <c r="B644" s="106"/>
      <c r="C644" s="44" t="s">
        <v>217</v>
      </c>
      <c r="D644" s="12">
        <v>35.24</v>
      </c>
      <c r="E644" s="12">
        <v>35.24</v>
      </c>
      <c r="F644" s="12" t="s">
        <v>27</v>
      </c>
      <c r="G644" s="12">
        <v>100</v>
      </c>
      <c r="H644" s="12">
        <f t="shared" si="183"/>
        <v>100</v>
      </c>
      <c r="I644" s="12">
        <v>35.24</v>
      </c>
      <c r="J644" s="12">
        <v>37.15</v>
      </c>
      <c r="K644" s="12">
        <f t="shared" si="190"/>
        <v>100</v>
      </c>
      <c r="L644" s="12">
        <f t="shared" si="191"/>
        <v>105.41997729852439</v>
      </c>
      <c r="M644" s="106"/>
    </row>
    <row r="645" spans="1:13">
      <c r="A645" s="106"/>
      <c r="B645" s="106"/>
      <c r="C645" s="44" t="s">
        <v>19</v>
      </c>
      <c r="D645" s="12">
        <v>17.420000000000002</v>
      </c>
      <c r="E645" s="12">
        <v>17.420000000000002</v>
      </c>
      <c r="F645" s="12" t="s">
        <v>27</v>
      </c>
      <c r="G645" s="12">
        <v>100</v>
      </c>
      <c r="H645" s="12">
        <f t="shared" si="183"/>
        <v>100</v>
      </c>
      <c r="I645" s="12">
        <v>17.420000000000002</v>
      </c>
      <c r="J645" s="12">
        <v>19.25</v>
      </c>
      <c r="K645" s="12">
        <f t="shared" si="190"/>
        <v>100</v>
      </c>
      <c r="L645" s="12">
        <f t="shared" si="191"/>
        <v>110.50516647531572</v>
      </c>
      <c r="M645" s="106"/>
    </row>
    <row r="646" spans="1:13" ht="45.75" customHeight="1">
      <c r="A646" s="107"/>
      <c r="B646" s="107"/>
      <c r="C646" s="44" t="s">
        <v>218</v>
      </c>
      <c r="D646" s="12">
        <v>17.420000000000002</v>
      </c>
      <c r="E646" s="12">
        <v>17.420000000000002</v>
      </c>
      <c r="F646" s="12" t="s">
        <v>27</v>
      </c>
      <c r="G646" s="12">
        <v>100</v>
      </c>
      <c r="H646" s="12">
        <f t="shared" si="183"/>
        <v>100</v>
      </c>
      <c r="I646" s="12">
        <v>17.420000000000002</v>
      </c>
      <c r="J646" s="12">
        <v>18.36</v>
      </c>
      <c r="K646" s="12">
        <f t="shared" si="190"/>
        <v>100</v>
      </c>
      <c r="L646" s="12">
        <f t="shared" si="191"/>
        <v>105.39609644087255</v>
      </c>
      <c r="M646" s="107"/>
    </row>
    <row r="647" spans="1:13" ht="30" customHeight="1">
      <c r="A647" s="105">
        <v>9</v>
      </c>
      <c r="B647" s="105" t="s">
        <v>168</v>
      </c>
      <c r="C647" s="44" t="s">
        <v>90</v>
      </c>
      <c r="D647" s="12">
        <v>32.93</v>
      </c>
      <c r="E647" s="12">
        <v>36.090000000000003</v>
      </c>
      <c r="F647" s="12" t="s">
        <v>27</v>
      </c>
      <c r="G647" s="12">
        <v>100</v>
      </c>
      <c r="H647" s="12">
        <f t="shared" si="183"/>
        <v>109.59611296689951</v>
      </c>
      <c r="I647" s="12">
        <v>36.090000000000003</v>
      </c>
      <c r="J647" s="12">
        <v>54.13</v>
      </c>
      <c r="K647" s="12">
        <f>I647/E647*100</f>
        <v>100</v>
      </c>
      <c r="L647" s="12">
        <f>J647/I647*100</f>
        <v>149.98614574674426</v>
      </c>
      <c r="M647" s="105" t="s">
        <v>449</v>
      </c>
    </row>
    <row r="648" spans="1:13" ht="45">
      <c r="A648" s="106"/>
      <c r="B648" s="106"/>
      <c r="C648" s="44" t="s">
        <v>366</v>
      </c>
      <c r="D648" s="12">
        <v>30.55</v>
      </c>
      <c r="E648" s="12">
        <v>32.26</v>
      </c>
      <c r="F648" s="12" t="s">
        <v>27</v>
      </c>
      <c r="G648" s="12">
        <v>100</v>
      </c>
      <c r="H648" s="12">
        <f t="shared" si="183"/>
        <v>105.59738134206218</v>
      </c>
      <c r="I648" s="12">
        <v>32.26</v>
      </c>
      <c r="J648" s="12">
        <v>34.200000000000003</v>
      </c>
      <c r="K648" s="12">
        <f>I648/E648*100</f>
        <v>100</v>
      </c>
      <c r="L648" s="12">
        <f>J648/I648*100</f>
        <v>106.01363918164913</v>
      </c>
      <c r="M648" s="106"/>
    </row>
    <row r="649" spans="1:13" ht="30">
      <c r="A649" s="106"/>
      <c r="B649" s="106"/>
      <c r="C649" s="46" t="s">
        <v>89</v>
      </c>
      <c r="D649" s="12">
        <v>43.42</v>
      </c>
      <c r="E649" s="12">
        <v>50.26</v>
      </c>
      <c r="F649" s="12" t="s">
        <v>27</v>
      </c>
      <c r="G649" s="12">
        <v>100</v>
      </c>
      <c r="H649" s="12">
        <f t="shared" si="183"/>
        <v>115.75310916628281</v>
      </c>
      <c r="I649" s="12">
        <v>50.26</v>
      </c>
      <c r="J649" s="12">
        <v>61.12</v>
      </c>
      <c r="K649" s="12">
        <f t="shared" ref="K649:K654" si="192">I649/E649*100</f>
        <v>100</v>
      </c>
      <c r="L649" s="12">
        <f t="shared" ref="L649:L654" si="193">J649/I649*100</f>
        <v>121.60764027059292</v>
      </c>
      <c r="M649" s="106"/>
    </row>
    <row r="650" spans="1:13" ht="45">
      <c r="A650" s="106"/>
      <c r="B650" s="106"/>
      <c r="C650" s="44" t="s">
        <v>367</v>
      </c>
      <c r="D650" s="12">
        <v>38.24</v>
      </c>
      <c r="E650" s="12">
        <v>40.380000000000003</v>
      </c>
      <c r="F650" s="12" t="s">
        <v>27</v>
      </c>
      <c r="G650" s="12">
        <v>100</v>
      </c>
      <c r="H650" s="12">
        <f t="shared" si="183"/>
        <v>105.59623430962344</v>
      </c>
      <c r="I650" s="12">
        <v>40.380000000000003</v>
      </c>
      <c r="J650" s="12">
        <v>42.56</v>
      </c>
      <c r="K650" s="12">
        <f t="shared" si="192"/>
        <v>100</v>
      </c>
      <c r="L650" s="12">
        <f t="shared" si="193"/>
        <v>105.39871223377911</v>
      </c>
      <c r="M650" s="106"/>
    </row>
    <row r="651" spans="1:13" ht="30">
      <c r="A651" s="106"/>
      <c r="B651" s="106"/>
      <c r="C651" s="44" t="s">
        <v>94</v>
      </c>
      <c r="D651" s="12">
        <v>28.53</v>
      </c>
      <c r="E651" s="12">
        <v>30.69</v>
      </c>
      <c r="F651" s="12" t="s">
        <v>27</v>
      </c>
      <c r="G651" s="12">
        <v>100</v>
      </c>
      <c r="H651" s="12">
        <f t="shared" si="183"/>
        <v>107.57097791798107</v>
      </c>
      <c r="I651" s="12">
        <v>30.69</v>
      </c>
      <c r="J651" s="12">
        <v>39.08</v>
      </c>
      <c r="K651" s="12">
        <f t="shared" si="192"/>
        <v>100</v>
      </c>
      <c r="L651" s="12">
        <f t="shared" si="193"/>
        <v>127.33789507983056</v>
      </c>
      <c r="M651" s="106"/>
    </row>
    <row r="652" spans="1:13" ht="45">
      <c r="A652" s="106"/>
      <c r="B652" s="106"/>
      <c r="C652" s="44" t="s">
        <v>368</v>
      </c>
      <c r="D652" s="12">
        <v>21.55</v>
      </c>
      <c r="E652" s="12">
        <v>22.76</v>
      </c>
      <c r="F652" s="12" t="s">
        <v>27</v>
      </c>
      <c r="G652" s="12">
        <v>100</v>
      </c>
      <c r="H652" s="12">
        <f t="shared" si="183"/>
        <v>105.61484918793505</v>
      </c>
      <c r="I652" s="12">
        <v>22.76</v>
      </c>
      <c r="J652" s="12">
        <v>23.99</v>
      </c>
      <c r="K652" s="12">
        <f t="shared" si="192"/>
        <v>100</v>
      </c>
      <c r="L652" s="12">
        <f t="shared" si="193"/>
        <v>105.40421792618628</v>
      </c>
      <c r="M652" s="106"/>
    </row>
    <row r="653" spans="1:13" ht="30">
      <c r="A653" s="106"/>
      <c r="B653" s="106"/>
      <c r="C653" s="46" t="s">
        <v>95</v>
      </c>
      <c r="D653" s="12">
        <v>31.88</v>
      </c>
      <c r="E653" s="12">
        <v>37.020000000000003</v>
      </c>
      <c r="F653" s="12" t="s">
        <v>27</v>
      </c>
      <c r="G653" s="12">
        <v>100</v>
      </c>
      <c r="H653" s="12">
        <f t="shared" si="183"/>
        <v>116.12296110414053</v>
      </c>
      <c r="I653" s="12">
        <v>37.020000000000003</v>
      </c>
      <c r="J653" s="12">
        <v>50.18</v>
      </c>
      <c r="K653" s="12">
        <f t="shared" si="192"/>
        <v>100</v>
      </c>
      <c r="L653" s="12">
        <f t="shared" si="193"/>
        <v>135.54835224203131</v>
      </c>
      <c r="M653" s="106"/>
    </row>
    <row r="654" spans="1:13" ht="45">
      <c r="A654" s="107"/>
      <c r="B654" s="107"/>
      <c r="C654" s="44" t="s">
        <v>369</v>
      </c>
      <c r="D654" s="12">
        <v>19.170000000000002</v>
      </c>
      <c r="E654" s="12">
        <v>20.25</v>
      </c>
      <c r="F654" s="12" t="s">
        <v>27</v>
      </c>
      <c r="G654" s="12">
        <v>100</v>
      </c>
      <c r="H654" s="12">
        <f t="shared" si="183"/>
        <v>105.63380281690141</v>
      </c>
      <c r="I654" s="12">
        <v>20.25</v>
      </c>
      <c r="J654" s="12">
        <v>21.34</v>
      </c>
      <c r="K654" s="12">
        <f t="shared" si="192"/>
        <v>100</v>
      </c>
      <c r="L654" s="12">
        <f t="shared" si="193"/>
        <v>105.38271604938272</v>
      </c>
      <c r="M654" s="107"/>
    </row>
    <row r="655" spans="1:13" ht="15" customHeight="1">
      <c r="A655" s="109" t="s">
        <v>3</v>
      </c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1"/>
    </row>
    <row r="656" spans="1:13" ht="45">
      <c r="A656" s="11">
        <v>1</v>
      </c>
      <c r="B656" s="11" t="s">
        <v>281</v>
      </c>
      <c r="C656" s="11" t="s">
        <v>18</v>
      </c>
      <c r="D656" s="12">
        <v>7.76</v>
      </c>
      <c r="E656" s="12">
        <v>9.01</v>
      </c>
      <c r="F656" s="12" t="s">
        <v>27</v>
      </c>
      <c r="G656" s="13" t="s">
        <v>27</v>
      </c>
      <c r="H656" s="16">
        <f>E656/D656*100</f>
        <v>116.10824742268042</v>
      </c>
      <c r="I656" s="12">
        <v>7.48</v>
      </c>
      <c r="J656" s="14">
        <v>7.48</v>
      </c>
      <c r="K656" s="15">
        <f t="shared" ref="K656:K661" si="194">I656/E656</f>
        <v>0.83018867924528306</v>
      </c>
      <c r="L656" s="26">
        <f t="shared" ref="L656:L661" si="195">J656/I656</f>
        <v>1</v>
      </c>
      <c r="M656" s="41" t="s">
        <v>445</v>
      </c>
    </row>
    <row r="657" spans="1:13" ht="45" customHeight="1">
      <c r="A657" s="11">
        <v>2</v>
      </c>
      <c r="B657" s="11" t="s">
        <v>203</v>
      </c>
      <c r="C657" s="11" t="s">
        <v>19</v>
      </c>
      <c r="D657" s="12">
        <v>13.22</v>
      </c>
      <c r="E657" s="12">
        <v>13.23</v>
      </c>
      <c r="F657" s="12" t="s">
        <v>27</v>
      </c>
      <c r="G657" s="13">
        <v>100</v>
      </c>
      <c r="H657" s="13">
        <f>E657/D657*100</f>
        <v>100.07564296520424</v>
      </c>
      <c r="I657" s="12">
        <v>12.4</v>
      </c>
      <c r="J657" s="12">
        <v>12.4</v>
      </c>
      <c r="K657" s="25">
        <f t="shared" si="194"/>
        <v>0.93726379440665153</v>
      </c>
      <c r="L657" s="25">
        <f t="shared" si="195"/>
        <v>1</v>
      </c>
      <c r="M657" s="116" t="s">
        <v>414</v>
      </c>
    </row>
    <row r="658" spans="1:13" ht="15" customHeight="1">
      <c r="A658" s="105">
        <v>3</v>
      </c>
      <c r="B658" s="105" t="s">
        <v>620</v>
      </c>
      <c r="C658" s="11" t="s">
        <v>18</v>
      </c>
      <c r="D658" s="12">
        <v>33.82</v>
      </c>
      <c r="E658" s="12">
        <v>33.82</v>
      </c>
      <c r="F658" s="12" t="s">
        <v>27</v>
      </c>
      <c r="G658" s="13">
        <v>100</v>
      </c>
      <c r="H658" s="13">
        <f t="shared" ref="H658:H674" si="196">E658/D658*100</f>
        <v>100</v>
      </c>
      <c r="I658" s="12">
        <v>33.82</v>
      </c>
      <c r="J658" s="12">
        <v>34.950000000000003</v>
      </c>
      <c r="K658" s="25">
        <f t="shared" si="194"/>
        <v>1</v>
      </c>
      <c r="L658" s="25">
        <f t="shared" si="195"/>
        <v>1.0334121821407452</v>
      </c>
      <c r="M658" s="117"/>
    </row>
    <row r="659" spans="1:13">
      <c r="A659" s="106"/>
      <c r="B659" s="106"/>
      <c r="C659" s="11" t="s">
        <v>19</v>
      </c>
      <c r="D659" s="12">
        <v>28.96</v>
      </c>
      <c r="E659" s="12">
        <v>28.96</v>
      </c>
      <c r="F659" s="12" t="s">
        <v>27</v>
      </c>
      <c r="G659" s="13">
        <v>100</v>
      </c>
      <c r="H659" s="13">
        <f t="shared" si="196"/>
        <v>100</v>
      </c>
      <c r="I659" s="12">
        <v>28.96</v>
      </c>
      <c r="J659" s="12">
        <v>29.53</v>
      </c>
      <c r="K659" s="25">
        <f t="shared" si="194"/>
        <v>1</v>
      </c>
      <c r="L659" s="25">
        <f t="shared" si="195"/>
        <v>1.0196823204419889</v>
      </c>
      <c r="M659" s="117"/>
    </row>
    <row r="660" spans="1:13" ht="30">
      <c r="A660" s="106"/>
      <c r="B660" s="106"/>
      <c r="C660" s="11" t="s">
        <v>205</v>
      </c>
      <c r="D660" s="12">
        <v>33.82</v>
      </c>
      <c r="E660" s="12">
        <f>E658</f>
        <v>33.82</v>
      </c>
      <c r="F660" s="12" t="s">
        <v>27</v>
      </c>
      <c r="G660" s="13">
        <v>100</v>
      </c>
      <c r="H660" s="13">
        <f t="shared" si="196"/>
        <v>100</v>
      </c>
      <c r="I660" s="12">
        <f>I658</f>
        <v>33.82</v>
      </c>
      <c r="J660" s="12">
        <v>34.950000000000003</v>
      </c>
      <c r="K660" s="25">
        <f t="shared" si="194"/>
        <v>1</v>
      </c>
      <c r="L660" s="25">
        <f t="shared" si="195"/>
        <v>1.0334121821407452</v>
      </c>
      <c r="M660" s="117"/>
    </row>
    <row r="661" spans="1:13" s="3" customFormat="1" ht="30">
      <c r="A661" s="107"/>
      <c r="B661" s="107"/>
      <c r="C661" s="11" t="s">
        <v>206</v>
      </c>
      <c r="D661" s="12">
        <v>28.96</v>
      </c>
      <c r="E661" s="12">
        <f>E659</f>
        <v>28.96</v>
      </c>
      <c r="F661" s="12" t="s">
        <v>27</v>
      </c>
      <c r="G661" s="13">
        <v>100</v>
      </c>
      <c r="H661" s="13">
        <f t="shared" si="196"/>
        <v>100</v>
      </c>
      <c r="I661" s="12">
        <f>I659</f>
        <v>28.96</v>
      </c>
      <c r="J661" s="12">
        <v>29.53</v>
      </c>
      <c r="K661" s="25">
        <f t="shared" si="194"/>
        <v>1</v>
      </c>
      <c r="L661" s="25">
        <f t="shared" si="195"/>
        <v>1.0196823204419889</v>
      </c>
      <c r="M661" s="118"/>
    </row>
    <row r="662" spans="1:13" ht="15" customHeight="1">
      <c r="A662" s="105">
        <v>4</v>
      </c>
      <c r="B662" s="105" t="s">
        <v>303</v>
      </c>
      <c r="C662" s="11" t="s">
        <v>87</v>
      </c>
      <c r="D662" s="12" t="s">
        <v>27</v>
      </c>
      <c r="E662" s="12" t="s">
        <v>27</v>
      </c>
      <c r="F662" s="12" t="s">
        <v>27</v>
      </c>
      <c r="G662" s="13" t="s">
        <v>27</v>
      </c>
      <c r="H662" s="13" t="s">
        <v>27</v>
      </c>
      <c r="I662" s="12" t="s">
        <v>27</v>
      </c>
      <c r="J662" s="12" t="s">
        <v>27</v>
      </c>
      <c r="K662" s="12" t="s">
        <v>27</v>
      </c>
      <c r="L662" s="29" t="s">
        <v>27</v>
      </c>
      <c r="M662" s="105" t="s">
        <v>27</v>
      </c>
    </row>
    <row r="663" spans="1:13">
      <c r="A663" s="107"/>
      <c r="B663" s="107"/>
      <c r="C663" s="11" t="s">
        <v>88</v>
      </c>
      <c r="D663" s="12" t="s">
        <v>27</v>
      </c>
      <c r="E663" s="12" t="s">
        <v>27</v>
      </c>
      <c r="F663" s="12" t="s">
        <v>27</v>
      </c>
      <c r="G663" s="13" t="s">
        <v>27</v>
      </c>
      <c r="H663" s="13" t="s">
        <v>27</v>
      </c>
      <c r="I663" s="12" t="s">
        <v>27</v>
      </c>
      <c r="J663" s="12" t="s">
        <v>27</v>
      </c>
      <c r="K663" s="12" t="s">
        <v>27</v>
      </c>
      <c r="L663" s="29" t="s">
        <v>27</v>
      </c>
      <c r="M663" s="107"/>
    </row>
    <row r="664" spans="1:13" ht="15" customHeight="1">
      <c r="A664" s="105">
        <v>5</v>
      </c>
      <c r="B664" s="105" t="s">
        <v>10</v>
      </c>
      <c r="C664" s="11" t="s">
        <v>18</v>
      </c>
      <c r="D664" s="12">
        <v>15.55</v>
      </c>
      <c r="E664" s="12">
        <v>16.18</v>
      </c>
      <c r="F664" s="12" t="s">
        <v>27</v>
      </c>
      <c r="G664" s="13">
        <v>100</v>
      </c>
      <c r="H664" s="13">
        <f t="shared" si="196"/>
        <v>104.05144694533762</v>
      </c>
      <c r="I664" s="12">
        <v>16.18</v>
      </c>
      <c r="J664" s="12">
        <v>16.89</v>
      </c>
      <c r="K664" s="25">
        <f t="shared" ref="K664:K670" si="197">I664/E664</f>
        <v>1</v>
      </c>
      <c r="L664" s="25">
        <f t="shared" ref="L664:L674" si="198">J664/I664</f>
        <v>1.0438813349814586</v>
      </c>
      <c r="M664" s="105" t="s">
        <v>413</v>
      </c>
    </row>
    <row r="665" spans="1:13" ht="30">
      <c r="A665" s="107"/>
      <c r="B665" s="107"/>
      <c r="C665" s="11" t="s">
        <v>186</v>
      </c>
      <c r="D665" s="12">
        <v>18.66</v>
      </c>
      <c r="E665" s="12">
        <v>19.420000000000002</v>
      </c>
      <c r="F665" s="12" t="s">
        <v>27</v>
      </c>
      <c r="G665" s="13">
        <v>100</v>
      </c>
      <c r="H665" s="13">
        <f t="shared" si="196"/>
        <v>104.07288317256165</v>
      </c>
      <c r="I665" s="12">
        <v>19.420000000000002</v>
      </c>
      <c r="J665" s="12">
        <v>20.27</v>
      </c>
      <c r="K665" s="25">
        <f t="shared" si="197"/>
        <v>1</v>
      </c>
      <c r="L665" s="25">
        <f t="shared" si="198"/>
        <v>1.0437693099897012</v>
      </c>
      <c r="M665" s="107"/>
    </row>
    <row r="666" spans="1:13" ht="60">
      <c r="A666" s="23">
        <v>6</v>
      </c>
      <c r="B666" s="23" t="s">
        <v>273</v>
      </c>
      <c r="C666" s="11" t="s">
        <v>19</v>
      </c>
      <c r="D666" s="12">
        <v>212.16</v>
      </c>
      <c r="E666" s="12">
        <v>212.16</v>
      </c>
      <c r="F666" s="12" t="s">
        <v>27</v>
      </c>
      <c r="G666" s="13">
        <v>98.399888687908714</v>
      </c>
      <c r="H666" s="13">
        <f t="shared" si="196"/>
        <v>100</v>
      </c>
      <c r="I666" s="12">
        <v>121.93</v>
      </c>
      <c r="J666" s="12">
        <v>121.93</v>
      </c>
      <c r="K666" s="25">
        <f t="shared" si="197"/>
        <v>0.57470776772247367</v>
      </c>
      <c r="L666" s="25">
        <f t="shared" si="198"/>
        <v>1</v>
      </c>
      <c r="M666" s="105" t="s">
        <v>412</v>
      </c>
    </row>
    <row r="667" spans="1:13" s="3" customFormat="1" ht="15" customHeight="1">
      <c r="A667" s="105">
        <v>7</v>
      </c>
      <c r="B667" s="105" t="s">
        <v>352</v>
      </c>
      <c r="C667" s="11" t="s">
        <v>19</v>
      </c>
      <c r="D667" s="12">
        <v>26.7</v>
      </c>
      <c r="E667" s="12">
        <v>28.36</v>
      </c>
      <c r="F667" s="12" t="s">
        <v>27</v>
      </c>
      <c r="G667" s="13">
        <v>100</v>
      </c>
      <c r="H667" s="13">
        <f t="shared" si="196"/>
        <v>106.21722846441948</v>
      </c>
      <c r="I667" s="12">
        <v>28.36</v>
      </c>
      <c r="J667" s="12">
        <v>30.96</v>
      </c>
      <c r="K667" s="25">
        <f t="shared" si="197"/>
        <v>1</v>
      </c>
      <c r="L667" s="25">
        <f t="shared" si="198"/>
        <v>1.0916784203102963</v>
      </c>
      <c r="M667" s="106"/>
    </row>
    <row r="668" spans="1:13" s="3" customFormat="1" ht="30">
      <c r="A668" s="106"/>
      <c r="B668" s="106"/>
      <c r="C668" s="11" t="s">
        <v>63</v>
      </c>
      <c r="D668" s="12">
        <v>20.97</v>
      </c>
      <c r="E668" s="12">
        <v>22.14</v>
      </c>
      <c r="F668" s="12" t="s">
        <v>27</v>
      </c>
      <c r="G668" s="13">
        <v>100</v>
      </c>
      <c r="H668" s="13">
        <f t="shared" si="196"/>
        <v>105.5793991416309</v>
      </c>
      <c r="I668" s="12">
        <v>22.14</v>
      </c>
      <c r="J668" s="12">
        <v>23.34</v>
      </c>
      <c r="K668" s="25">
        <f t="shared" si="197"/>
        <v>1</v>
      </c>
      <c r="L668" s="25">
        <f t="shared" si="198"/>
        <v>1.0542005420054201</v>
      </c>
      <c r="M668" s="106"/>
    </row>
    <row r="669" spans="1:13" s="3" customFormat="1">
      <c r="A669" s="106"/>
      <c r="B669" s="106"/>
      <c r="C669" s="11" t="s">
        <v>18</v>
      </c>
      <c r="D669" s="12">
        <v>47.38</v>
      </c>
      <c r="E669" s="12">
        <v>49.61</v>
      </c>
      <c r="F669" s="12" t="s">
        <v>27</v>
      </c>
      <c r="G669" s="13">
        <v>100</v>
      </c>
      <c r="H669" s="13">
        <f t="shared" si="196"/>
        <v>104.70662726888982</v>
      </c>
      <c r="I669" s="12">
        <v>49.61</v>
      </c>
      <c r="J669" s="12">
        <v>53.36</v>
      </c>
      <c r="K669" s="25">
        <f t="shared" si="197"/>
        <v>1</v>
      </c>
      <c r="L669" s="25">
        <f t="shared" si="198"/>
        <v>1.0755895988711954</v>
      </c>
      <c r="M669" s="106"/>
    </row>
    <row r="670" spans="1:13" s="3" customFormat="1" ht="57.75" customHeight="1">
      <c r="A670" s="107"/>
      <c r="B670" s="107"/>
      <c r="C670" s="11" t="s">
        <v>22</v>
      </c>
      <c r="D670" s="12">
        <v>32.53</v>
      </c>
      <c r="E670" s="12">
        <v>34.35</v>
      </c>
      <c r="F670" s="12" t="s">
        <v>27</v>
      </c>
      <c r="G670" s="13">
        <v>100</v>
      </c>
      <c r="H670" s="13">
        <f t="shared" si="196"/>
        <v>105.59483553642792</v>
      </c>
      <c r="I670" s="12">
        <v>34.35</v>
      </c>
      <c r="J670" s="12">
        <v>36.21</v>
      </c>
      <c r="K670" s="25">
        <f t="shared" si="197"/>
        <v>1</v>
      </c>
      <c r="L670" s="25">
        <f t="shared" si="198"/>
        <v>1.0541484716157206</v>
      </c>
      <c r="M670" s="107"/>
    </row>
    <row r="671" spans="1:13" s="3" customFormat="1" ht="60">
      <c r="A671" s="21">
        <v>8</v>
      </c>
      <c r="B671" s="21" t="s">
        <v>409</v>
      </c>
      <c r="C671" s="11" t="s">
        <v>31</v>
      </c>
      <c r="D671" s="12" t="s">
        <v>27</v>
      </c>
      <c r="E671" s="12" t="s">
        <v>27</v>
      </c>
      <c r="F671" s="12" t="s">
        <v>27</v>
      </c>
      <c r="G671" s="12" t="s">
        <v>27</v>
      </c>
      <c r="H671" s="12" t="s">
        <v>27</v>
      </c>
      <c r="I671" s="12">
        <v>49.89</v>
      </c>
      <c r="J671" s="12">
        <v>49.89</v>
      </c>
      <c r="K671" s="42" t="s">
        <v>27</v>
      </c>
      <c r="L671" s="24">
        <f t="shared" si="198"/>
        <v>1</v>
      </c>
      <c r="M671" s="22" t="s">
        <v>410</v>
      </c>
    </row>
    <row r="672" spans="1:13" s="3" customFormat="1" ht="30" customHeight="1">
      <c r="A672" s="11">
        <v>9</v>
      </c>
      <c r="B672" s="11" t="s">
        <v>204</v>
      </c>
      <c r="C672" s="11" t="s">
        <v>18</v>
      </c>
      <c r="D672" s="12">
        <v>22.22</v>
      </c>
      <c r="E672" s="12">
        <v>22.76</v>
      </c>
      <c r="F672" s="12" t="s">
        <v>27</v>
      </c>
      <c r="G672" s="13">
        <v>100</v>
      </c>
      <c r="H672" s="13">
        <f t="shared" si="196"/>
        <v>102.43024302430244</v>
      </c>
      <c r="I672" s="12">
        <v>22.76</v>
      </c>
      <c r="J672" s="12">
        <v>22.76</v>
      </c>
      <c r="K672" s="25">
        <f>I672/E672</f>
        <v>1</v>
      </c>
      <c r="L672" s="25">
        <f t="shared" si="198"/>
        <v>1</v>
      </c>
      <c r="M672" s="105" t="s">
        <v>413</v>
      </c>
    </row>
    <row r="673" spans="1:13" s="3" customFormat="1" ht="30">
      <c r="A673" s="11">
        <v>10</v>
      </c>
      <c r="B673" s="11" t="s">
        <v>12</v>
      </c>
      <c r="C673" s="11" t="s">
        <v>18</v>
      </c>
      <c r="D673" s="12">
        <v>14.23</v>
      </c>
      <c r="E673" s="12">
        <v>15.44</v>
      </c>
      <c r="F673" s="12" t="s">
        <v>27</v>
      </c>
      <c r="G673" s="13">
        <v>100</v>
      </c>
      <c r="H673" s="13">
        <f t="shared" si="196"/>
        <v>108.50316233309908</v>
      </c>
      <c r="I673" s="12">
        <v>15.44</v>
      </c>
      <c r="J673" s="12">
        <v>16.149999999999999</v>
      </c>
      <c r="K673" s="25">
        <f>I673/E673</f>
        <v>1</v>
      </c>
      <c r="L673" s="25">
        <f t="shared" si="198"/>
        <v>1.0459844559585492</v>
      </c>
      <c r="M673" s="107"/>
    </row>
    <row r="674" spans="1:13" s="3" customFormat="1" ht="45">
      <c r="A674" s="11">
        <v>11</v>
      </c>
      <c r="B674" s="11" t="s">
        <v>170</v>
      </c>
      <c r="C674" s="11" t="s">
        <v>28</v>
      </c>
      <c r="D674" s="12">
        <v>17.52</v>
      </c>
      <c r="E674" s="12">
        <v>18.34</v>
      </c>
      <c r="F674" s="12" t="s">
        <v>27</v>
      </c>
      <c r="G674" s="13">
        <v>100</v>
      </c>
      <c r="H674" s="13">
        <f t="shared" si="196"/>
        <v>104.68036529680364</v>
      </c>
      <c r="I674" s="12">
        <v>16.920000000000002</v>
      </c>
      <c r="J674" s="12">
        <v>16.920000000000002</v>
      </c>
      <c r="K674" s="25">
        <f>I674/E674</f>
        <v>0.92257360959651047</v>
      </c>
      <c r="L674" s="25">
        <f t="shared" si="198"/>
        <v>1</v>
      </c>
      <c r="M674" s="11" t="s">
        <v>412</v>
      </c>
    </row>
    <row r="675" spans="1:13" s="3" customFormat="1" ht="15" customHeight="1">
      <c r="A675" s="109" t="s">
        <v>70</v>
      </c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1"/>
    </row>
    <row r="676" spans="1:13" s="3" customFormat="1" ht="15" customHeight="1">
      <c r="A676" s="105">
        <v>1</v>
      </c>
      <c r="B676" s="105" t="s">
        <v>72</v>
      </c>
      <c r="C676" s="31" t="s">
        <v>18</v>
      </c>
      <c r="D676" s="12">
        <v>36.14</v>
      </c>
      <c r="E676" s="12">
        <v>37.15</v>
      </c>
      <c r="F676" s="12" t="s">
        <v>27</v>
      </c>
      <c r="G676" s="13">
        <v>100</v>
      </c>
      <c r="H676" s="13">
        <f t="shared" ref="H676" si="199">E676/D676*100</f>
        <v>102.79468732706142</v>
      </c>
      <c r="I676" s="12">
        <v>3715</v>
      </c>
      <c r="J676" s="12">
        <v>38.61</v>
      </c>
      <c r="K676" s="24">
        <f t="shared" ref="K676:K679" si="200">I676/E676</f>
        <v>100</v>
      </c>
      <c r="L676" s="25">
        <f t="shared" ref="L676:L679" si="201">J676/I676</f>
        <v>1.039300134589502E-2</v>
      </c>
      <c r="M676" s="108" t="s">
        <v>493</v>
      </c>
    </row>
    <row r="677" spans="1:13" s="3" customFormat="1" ht="30">
      <c r="A677" s="106"/>
      <c r="B677" s="106"/>
      <c r="C677" s="31" t="s">
        <v>50</v>
      </c>
      <c r="D677" s="12">
        <v>43.37</v>
      </c>
      <c r="E677" s="12">
        <v>44.58</v>
      </c>
      <c r="F677" s="12" t="s">
        <v>27</v>
      </c>
      <c r="G677" s="13">
        <v>100</v>
      </c>
      <c r="H677" s="13">
        <f t="shared" ref="H677:H705" si="202">E677/D677*100</f>
        <v>102.78994696795021</v>
      </c>
      <c r="I677" s="12">
        <v>44.58</v>
      </c>
      <c r="J677" s="12">
        <v>46.33</v>
      </c>
      <c r="K677" s="24">
        <f t="shared" si="200"/>
        <v>1</v>
      </c>
      <c r="L677" s="25">
        <f t="shared" si="201"/>
        <v>1.0392552714221623</v>
      </c>
      <c r="M677" s="108"/>
    </row>
    <row r="678" spans="1:13" s="3" customFormat="1">
      <c r="A678" s="106"/>
      <c r="B678" s="106"/>
      <c r="C678" s="31" t="s">
        <v>19</v>
      </c>
      <c r="D678" s="12">
        <v>97.19</v>
      </c>
      <c r="E678" s="12">
        <v>116.36</v>
      </c>
      <c r="F678" s="12" t="s">
        <v>27</v>
      </c>
      <c r="G678" s="13">
        <v>100</v>
      </c>
      <c r="H678" s="13">
        <f t="shared" si="202"/>
        <v>119.72425146620023</v>
      </c>
      <c r="I678" s="12">
        <v>95.13</v>
      </c>
      <c r="J678" s="12">
        <v>95.13</v>
      </c>
      <c r="K678" s="24">
        <f t="shared" si="200"/>
        <v>0.81754898590580949</v>
      </c>
      <c r="L678" s="25">
        <f t="shared" si="201"/>
        <v>1</v>
      </c>
      <c r="M678" s="108"/>
    </row>
    <row r="679" spans="1:13" s="3" customFormat="1" ht="30">
      <c r="A679" s="107"/>
      <c r="B679" s="107"/>
      <c r="C679" s="31" t="s">
        <v>51</v>
      </c>
      <c r="D679" s="12">
        <v>65.86</v>
      </c>
      <c r="E679" s="12">
        <v>69.540000000000006</v>
      </c>
      <c r="F679" s="12" t="s">
        <v>27</v>
      </c>
      <c r="G679" s="13">
        <v>100</v>
      </c>
      <c r="H679" s="13">
        <f t="shared" si="202"/>
        <v>105.58761008199211</v>
      </c>
      <c r="I679" s="12">
        <v>69.540000000000006</v>
      </c>
      <c r="J679" s="12">
        <v>73.3</v>
      </c>
      <c r="K679" s="24">
        <f t="shared" si="200"/>
        <v>1</v>
      </c>
      <c r="L679" s="25">
        <f t="shared" si="201"/>
        <v>1.0540696002300833</v>
      </c>
      <c r="M679" s="108"/>
    </row>
    <row r="680" spans="1:13" s="3" customFormat="1" ht="15" customHeight="1">
      <c r="A680" s="105">
        <v>2</v>
      </c>
      <c r="B680" s="105" t="s">
        <v>574</v>
      </c>
      <c r="C680" s="31" t="s">
        <v>19</v>
      </c>
      <c r="D680" s="12">
        <v>41.5</v>
      </c>
      <c r="E680" s="12">
        <v>41.5</v>
      </c>
      <c r="F680" s="12" t="s">
        <v>27</v>
      </c>
      <c r="G680" s="13">
        <v>64.281288723667913</v>
      </c>
      <c r="H680" s="13">
        <f t="shared" si="202"/>
        <v>100</v>
      </c>
      <c r="I680" s="12" t="s">
        <v>27</v>
      </c>
      <c r="J680" s="12" t="s">
        <v>27</v>
      </c>
      <c r="K680" s="13" t="s">
        <v>27</v>
      </c>
      <c r="L680" s="13" t="s">
        <v>27</v>
      </c>
      <c r="M680" s="105" t="s">
        <v>573</v>
      </c>
    </row>
    <row r="681" spans="1:13" s="3" customFormat="1" ht="30">
      <c r="A681" s="107"/>
      <c r="B681" s="107"/>
      <c r="C681" s="31" t="s">
        <v>63</v>
      </c>
      <c r="D681" s="12">
        <v>33.81</v>
      </c>
      <c r="E681" s="12">
        <v>35.71</v>
      </c>
      <c r="F681" s="12" t="s">
        <v>27</v>
      </c>
      <c r="G681" s="13">
        <v>100</v>
      </c>
      <c r="H681" s="13">
        <f t="shared" si="202"/>
        <v>105.61963916001183</v>
      </c>
      <c r="I681" s="12" t="s">
        <v>27</v>
      </c>
      <c r="J681" s="12" t="s">
        <v>27</v>
      </c>
      <c r="K681" s="13" t="s">
        <v>27</v>
      </c>
      <c r="L681" s="13" t="s">
        <v>27</v>
      </c>
      <c r="M681" s="112"/>
    </row>
    <row r="682" spans="1:13" s="3" customFormat="1" ht="45">
      <c r="A682" s="97">
        <v>3</v>
      </c>
      <c r="B682" s="99" t="s">
        <v>611</v>
      </c>
      <c r="C682" s="31" t="s">
        <v>612</v>
      </c>
      <c r="D682" s="12" t="s">
        <v>27</v>
      </c>
      <c r="E682" s="12" t="s">
        <v>27</v>
      </c>
      <c r="F682" s="12" t="s">
        <v>27</v>
      </c>
      <c r="G682" s="13" t="s">
        <v>27</v>
      </c>
      <c r="H682" s="13" t="s">
        <v>27</v>
      </c>
      <c r="I682" s="12">
        <v>17.63</v>
      </c>
      <c r="J682" s="12">
        <v>17.63</v>
      </c>
      <c r="K682" s="13" t="s">
        <v>27</v>
      </c>
      <c r="L682" s="13">
        <f>J682/I682*100</f>
        <v>100</v>
      </c>
      <c r="M682" s="97" t="s">
        <v>613</v>
      </c>
    </row>
    <row r="683" spans="1:13" ht="15" customHeight="1">
      <c r="A683" s="105">
        <v>4</v>
      </c>
      <c r="B683" s="105" t="s">
        <v>73</v>
      </c>
      <c r="C683" s="31" t="s">
        <v>18</v>
      </c>
      <c r="D683" s="12">
        <v>12.76</v>
      </c>
      <c r="E683" s="12">
        <v>13.87</v>
      </c>
      <c r="F683" s="12" t="s">
        <v>27</v>
      </c>
      <c r="G683" s="13">
        <v>100</v>
      </c>
      <c r="H683" s="13">
        <f t="shared" si="202"/>
        <v>108.69905956112854</v>
      </c>
      <c r="I683" s="12">
        <v>13.87</v>
      </c>
      <c r="J683" s="12">
        <v>15.38</v>
      </c>
      <c r="K683" s="24">
        <f t="shared" ref="K683:K687" si="203">I683/E683</f>
        <v>1</v>
      </c>
      <c r="L683" s="25">
        <f t="shared" ref="L683:L687" si="204">J683/I683</f>
        <v>1.1088680605623649</v>
      </c>
      <c r="M683" s="105" t="s">
        <v>493</v>
      </c>
    </row>
    <row r="684" spans="1:13" ht="30">
      <c r="A684" s="107"/>
      <c r="B684" s="107"/>
      <c r="C684" s="31" t="s">
        <v>22</v>
      </c>
      <c r="D684" s="12">
        <v>12.76</v>
      </c>
      <c r="E684" s="12">
        <v>13.47</v>
      </c>
      <c r="F684" s="12" t="s">
        <v>27</v>
      </c>
      <c r="G684" s="13">
        <v>100</v>
      </c>
      <c r="H684" s="13">
        <f t="shared" ref="H684" si="205">E684/D684*100</f>
        <v>105.56426332288402</v>
      </c>
      <c r="I684" s="12">
        <v>13.47</v>
      </c>
      <c r="J684" s="12">
        <v>14.2</v>
      </c>
      <c r="K684" s="24">
        <f t="shared" si="203"/>
        <v>1</v>
      </c>
      <c r="L684" s="25">
        <f t="shared" si="204"/>
        <v>1.0541945063103191</v>
      </c>
      <c r="M684" s="106"/>
    </row>
    <row r="685" spans="1:13" ht="15" customHeight="1">
      <c r="A685" s="105">
        <v>5</v>
      </c>
      <c r="B685" s="105" t="s">
        <v>74</v>
      </c>
      <c r="C685" s="31" t="str">
        <f>C683</f>
        <v>тариф на питьевую воду</v>
      </c>
      <c r="D685" s="12">
        <v>10.09</v>
      </c>
      <c r="E685" s="12">
        <v>10.7</v>
      </c>
      <c r="F685" s="12" t="s">
        <v>27</v>
      </c>
      <c r="G685" s="13">
        <v>100</v>
      </c>
      <c r="H685" s="13">
        <f t="shared" si="202"/>
        <v>106.04558969276512</v>
      </c>
      <c r="I685" s="12">
        <v>10.7</v>
      </c>
      <c r="J685" s="12">
        <v>10.7</v>
      </c>
      <c r="K685" s="24">
        <f t="shared" si="203"/>
        <v>1</v>
      </c>
      <c r="L685" s="25">
        <f t="shared" si="204"/>
        <v>1</v>
      </c>
      <c r="M685" s="106"/>
    </row>
    <row r="686" spans="1:13" ht="30">
      <c r="A686" s="106"/>
      <c r="B686" s="106"/>
      <c r="C686" s="31" t="s">
        <v>22</v>
      </c>
      <c r="D686" s="12">
        <v>10.09</v>
      </c>
      <c r="E686" s="12">
        <v>10.66</v>
      </c>
      <c r="F686" s="12" t="s">
        <v>27</v>
      </c>
      <c r="G686" s="13">
        <v>100</v>
      </c>
      <c r="H686" s="13">
        <f t="shared" ref="H686" si="206">E686/D686*100</f>
        <v>105.64915758176411</v>
      </c>
      <c r="I686" s="12">
        <v>10.66</v>
      </c>
      <c r="J686" s="12">
        <v>10.7</v>
      </c>
      <c r="K686" s="24">
        <f t="shared" si="203"/>
        <v>1</v>
      </c>
      <c r="L686" s="25">
        <f t="shared" si="204"/>
        <v>1.0037523452157597</v>
      </c>
      <c r="M686" s="106"/>
    </row>
    <row r="687" spans="1:13">
      <c r="A687" s="107"/>
      <c r="B687" s="107"/>
      <c r="C687" s="31" t="s">
        <v>19</v>
      </c>
      <c r="D687" s="12">
        <v>13.31</v>
      </c>
      <c r="E687" s="12">
        <v>13.4</v>
      </c>
      <c r="F687" s="12" t="s">
        <v>27</v>
      </c>
      <c r="G687" s="13">
        <v>100</v>
      </c>
      <c r="H687" s="13">
        <f t="shared" si="202"/>
        <v>100.67618332081143</v>
      </c>
      <c r="I687" s="12">
        <v>13.4</v>
      </c>
      <c r="J687" s="12">
        <v>13.82</v>
      </c>
      <c r="K687" s="24">
        <f t="shared" si="203"/>
        <v>1</v>
      </c>
      <c r="L687" s="25">
        <f t="shared" si="204"/>
        <v>1.0313432835820895</v>
      </c>
      <c r="M687" s="107"/>
    </row>
    <row r="688" spans="1:13" ht="15" customHeight="1">
      <c r="A688" s="105">
        <v>6</v>
      </c>
      <c r="B688" s="105" t="s">
        <v>272</v>
      </c>
      <c r="C688" s="31" t="s">
        <v>18</v>
      </c>
      <c r="D688" s="12">
        <v>23.94</v>
      </c>
      <c r="E688" s="12">
        <v>23.94</v>
      </c>
      <c r="F688" s="12" t="s">
        <v>27</v>
      </c>
      <c r="G688" s="13">
        <v>83.941093969144461</v>
      </c>
      <c r="H688" s="13">
        <f t="shared" si="202"/>
        <v>100</v>
      </c>
      <c r="I688" s="12" t="s">
        <v>27</v>
      </c>
      <c r="J688" s="12" t="s">
        <v>27</v>
      </c>
      <c r="K688" s="13" t="s">
        <v>27</v>
      </c>
      <c r="L688" s="13" t="s">
        <v>27</v>
      </c>
      <c r="M688" s="105" t="s">
        <v>573</v>
      </c>
    </row>
    <row r="689" spans="1:13" ht="30">
      <c r="A689" s="107"/>
      <c r="B689" s="107"/>
      <c r="C689" s="31" t="s">
        <v>22</v>
      </c>
      <c r="D689" s="12">
        <v>23.74</v>
      </c>
      <c r="E689" s="12">
        <v>23.94</v>
      </c>
      <c r="F689" s="12" t="s">
        <v>27</v>
      </c>
      <c r="G689" s="13">
        <v>100</v>
      </c>
      <c r="H689" s="13">
        <f t="shared" si="202"/>
        <v>100.84245998315082</v>
      </c>
      <c r="I689" s="12" t="s">
        <v>27</v>
      </c>
      <c r="J689" s="12" t="s">
        <v>27</v>
      </c>
      <c r="K689" s="13" t="s">
        <v>27</v>
      </c>
      <c r="L689" s="13" t="s">
        <v>27</v>
      </c>
      <c r="M689" s="107"/>
    </row>
    <row r="690" spans="1:13" s="3" customFormat="1" ht="15" customHeight="1">
      <c r="A690" s="105">
        <v>7</v>
      </c>
      <c r="B690" s="105" t="s">
        <v>494</v>
      </c>
      <c r="C690" s="31" t="s">
        <v>18</v>
      </c>
      <c r="D690" s="12">
        <v>121.17</v>
      </c>
      <c r="E690" s="12">
        <v>122.81</v>
      </c>
      <c r="F690" s="12" t="s">
        <v>27</v>
      </c>
      <c r="G690" s="13">
        <v>100</v>
      </c>
      <c r="H690" s="13">
        <f t="shared" si="202"/>
        <v>101.35347033094</v>
      </c>
      <c r="I690" s="12">
        <v>122.81</v>
      </c>
      <c r="J690" s="12">
        <v>143.21</v>
      </c>
      <c r="K690" s="24">
        <f t="shared" ref="K690:K729" si="207">I690/E690</f>
        <v>1</v>
      </c>
      <c r="L690" s="24">
        <f t="shared" ref="L690:L729" si="208">J690/I690</f>
        <v>1.1661102516081752</v>
      </c>
      <c r="M690" s="105" t="s">
        <v>492</v>
      </c>
    </row>
    <row r="691" spans="1:13" s="3" customFormat="1" ht="30">
      <c r="A691" s="107"/>
      <c r="B691" s="107"/>
      <c r="C691" s="31" t="s">
        <v>22</v>
      </c>
      <c r="D691" s="12">
        <v>27.36</v>
      </c>
      <c r="E691" s="12">
        <v>28.9</v>
      </c>
      <c r="F691" s="12" t="s">
        <v>27</v>
      </c>
      <c r="G691" s="13">
        <v>100</v>
      </c>
      <c r="H691" s="13">
        <f t="shared" si="202"/>
        <v>105.62865497076024</v>
      </c>
      <c r="I691" s="12">
        <v>28.9</v>
      </c>
      <c r="J691" s="12">
        <v>30.46</v>
      </c>
      <c r="K691" s="24">
        <f t="shared" si="207"/>
        <v>1</v>
      </c>
      <c r="L691" s="24">
        <f t="shared" si="208"/>
        <v>1.0539792387543254</v>
      </c>
      <c r="M691" s="106"/>
    </row>
    <row r="692" spans="1:13" s="3" customFormat="1" ht="15" customHeight="1">
      <c r="A692" s="105">
        <v>8</v>
      </c>
      <c r="B692" s="105" t="s">
        <v>575</v>
      </c>
      <c r="C692" s="31" t="s">
        <v>19</v>
      </c>
      <c r="D692" s="12">
        <v>48.27</v>
      </c>
      <c r="E692" s="12">
        <v>51.65</v>
      </c>
      <c r="F692" s="12" t="s">
        <v>27</v>
      </c>
      <c r="G692" s="13">
        <v>100</v>
      </c>
      <c r="H692" s="13">
        <f t="shared" si="202"/>
        <v>107.00227884814583</v>
      </c>
      <c r="I692" s="12">
        <v>51.65</v>
      </c>
      <c r="J692" s="12">
        <v>59.55</v>
      </c>
      <c r="K692" s="24">
        <f t="shared" si="207"/>
        <v>1</v>
      </c>
      <c r="L692" s="24">
        <f t="shared" si="208"/>
        <v>1.1529525653436592</v>
      </c>
      <c r="M692" s="106"/>
    </row>
    <row r="693" spans="1:13" s="3" customFormat="1" ht="30">
      <c r="A693" s="106"/>
      <c r="B693" s="106"/>
      <c r="C693" s="31" t="s">
        <v>63</v>
      </c>
      <c r="D693" s="12">
        <v>26.84</v>
      </c>
      <c r="E693" s="12">
        <f>ROUND(D693*1.056,2)</f>
        <v>28.34</v>
      </c>
      <c r="F693" s="12" t="s">
        <v>27</v>
      </c>
      <c r="G693" s="13">
        <v>100</v>
      </c>
      <c r="H693" s="13">
        <f t="shared" si="202"/>
        <v>105.58867362146052</v>
      </c>
      <c r="I693" s="12">
        <v>28.34</v>
      </c>
      <c r="J693" s="12">
        <v>29.87</v>
      </c>
      <c r="K693" s="24">
        <f t="shared" si="207"/>
        <v>1</v>
      </c>
      <c r="L693" s="24">
        <f t="shared" si="208"/>
        <v>1.0539872971065631</v>
      </c>
      <c r="M693" s="106"/>
    </row>
    <row r="694" spans="1:13" s="3" customFormat="1">
      <c r="A694" s="106"/>
      <c r="B694" s="106"/>
      <c r="C694" s="31" t="s">
        <v>18</v>
      </c>
      <c r="D694" s="12">
        <v>49.17</v>
      </c>
      <c r="E694" s="12">
        <v>51.83</v>
      </c>
      <c r="F694" s="12" t="s">
        <v>27</v>
      </c>
      <c r="G694" s="13">
        <v>100</v>
      </c>
      <c r="H694" s="13">
        <f t="shared" si="202"/>
        <v>105.40980272523896</v>
      </c>
      <c r="I694" s="12">
        <v>51.83</v>
      </c>
      <c r="J694" s="12">
        <v>58.15</v>
      </c>
      <c r="K694" s="24">
        <f t="shared" si="207"/>
        <v>1</v>
      </c>
      <c r="L694" s="24">
        <f t="shared" si="208"/>
        <v>1.1219371020644415</v>
      </c>
      <c r="M694" s="106"/>
    </row>
    <row r="695" spans="1:13" s="3" customFormat="1" ht="30">
      <c r="A695" s="107"/>
      <c r="B695" s="107"/>
      <c r="C695" s="31" t="s">
        <v>22</v>
      </c>
      <c r="D695" s="12">
        <v>27.15</v>
      </c>
      <c r="E695" s="12">
        <f>ROUND(D695*1.056,2)</f>
        <v>28.67</v>
      </c>
      <c r="F695" s="12" t="s">
        <v>27</v>
      </c>
      <c r="G695" s="13">
        <v>100</v>
      </c>
      <c r="H695" s="13">
        <f t="shared" si="202"/>
        <v>105.59852670349909</v>
      </c>
      <c r="I695" s="12">
        <v>28.67</v>
      </c>
      <c r="J695" s="12">
        <v>30.22</v>
      </c>
      <c r="K695" s="24">
        <f t="shared" si="207"/>
        <v>1</v>
      </c>
      <c r="L695" s="24">
        <f t="shared" si="208"/>
        <v>1.0540634809905824</v>
      </c>
      <c r="M695" s="106"/>
    </row>
    <row r="696" spans="1:13" s="3" customFormat="1" ht="29.25" customHeight="1">
      <c r="A696" s="105">
        <v>9</v>
      </c>
      <c r="B696" s="105" t="s">
        <v>332</v>
      </c>
      <c r="C696" s="31" t="s">
        <v>495</v>
      </c>
      <c r="D696" s="12">
        <v>53.13</v>
      </c>
      <c r="E696" s="12">
        <v>55.61</v>
      </c>
      <c r="F696" s="12" t="s">
        <v>27</v>
      </c>
      <c r="G696" s="13">
        <v>100</v>
      </c>
      <c r="H696" s="13">
        <f t="shared" si="202"/>
        <v>104.66779597214379</v>
      </c>
      <c r="I696" s="12">
        <v>53.76</v>
      </c>
      <c r="J696" s="12">
        <v>53.76</v>
      </c>
      <c r="K696" s="24">
        <f t="shared" si="207"/>
        <v>0.96673260204999101</v>
      </c>
      <c r="L696" s="24">
        <f t="shared" si="208"/>
        <v>1</v>
      </c>
      <c r="M696" s="106"/>
    </row>
    <row r="697" spans="1:13" s="3" customFormat="1" ht="44.25">
      <c r="A697" s="106"/>
      <c r="B697" s="106"/>
      <c r="C697" s="31" t="s">
        <v>496</v>
      </c>
      <c r="D697" s="12">
        <v>25.03</v>
      </c>
      <c r="E697" s="12">
        <f>ROUND(D697*1.056,2)</f>
        <v>26.43</v>
      </c>
      <c r="F697" s="12" t="s">
        <v>27</v>
      </c>
      <c r="G697" s="13">
        <v>100</v>
      </c>
      <c r="H697" s="13">
        <f t="shared" si="202"/>
        <v>105.59328805433479</v>
      </c>
      <c r="I697" s="12">
        <v>26.43</v>
      </c>
      <c r="J697" s="12">
        <v>27.86</v>
      </c>
      <c r="K697" s="24">
        <f>I697/E697</f>
        <v>1</v>
      </c>
      <c r="L697" s="24">
        <f t="shared" si="208"/>
        <v>1.0541051835035944</v>
      </c>
      <c r="M697" s="106"/>
    </row>
    <row r="698" spans="1:13" s="3" customFormat="1" ht="29.25">
      <c r="A698" s="106"/>
      <c r="B698" s="106"/>
      <c r="C698" s="31" t="s">
        <v>497</v>
      </c>
      <c r="D698" s="12">
        <v>38.44</v>
      </c>
      <c r="E698" s="12">
        <v>40.590000000000003</v>
      </c>
      <c r="F698" s="12" t="s">
        <v>27</v>
      </c>
      <c r="G698" s="13">
        <v>100</v>
      </c>
      <c r="H698" s="13">
        <f t="shared" si="202"/>
        <v>105.59313215400626</v>
      </c>
      <c r="I698" s="12">
        <v>40.590000000000003</v>
      </c>
      <c r="J698" s="12">
        <v>42.78</v>
      </c>
      <c r="K698" s="24">
        <f t="shared" si="207"/>
        <v>1</v>
      </c>
      <c r="L698" s="24">
        <f t="shared" si="208"/>
        <v>1.0539541759053954</v>
      </c>
      <c r="M698" s="106"/>
    </row>
    <row r="699" spans="1:13" s="3" customFormat="1" ht="44.25">
      <c r="A699" s="107"/>
      <c r="B699" s="107"/>
      <c r="C699" s="31" t="s">
        <v>498</v>
      </c>
      <c r="D699" s="12">
        <v>38.44</v>
      </c>
      <c r="E699" s="12">
        <v>40.590000000000003</v>
      </c>
      <c r="F699" s="12" t="s">
        <v>27</v>
      </c>
      <c r="G699" s="13">
        <v>100</v>
      </c>
      <c r="H699" s="13">
        <f t="shared" si="202"/>
        <v>105.59313215400626</v>
      </c>
      <c r="I699" s="12">
        <v>40.590000000000003</v>
      </c>
      <c r="J699" s="12">
        <v>42.78</v>
      </c>
      <c r="K699" s="24">
        <f t="shared" si="207"/>
        <v>1</v>
      </c>
      <c r="L699" s="24">
        <f t="shared" si="208"/>
        <v>1.0539541759053954</v>
      </c>
      <c r="M699" s="106"/>
    </row>
    <row r="700" spans="1:13" s="3" customFormat="1" ht="29.25" customHeight="1">
      <c r="A700" s="105">
        <v>10</v>
      </c>
      <c r="B700" s="105" t="s">
        <v>331</v>
      </c>
      <c r="C700" s="31" t="s">
        <v>499</v>
      </c>
      <c r="D700" s="12">
        <v>30.42</v>
      </c>
      <c r="E700" s="12">
        <v>58.5</v>
      </c>
      <c r="F700" s="12" t="s">
        <v>27</v>
      </c>
      <c r="G700" s="12" t="s">
        <v>27</v>
      </c>
      <c r="H700" s="13">
        <f t="shared" ref="H700:H701" si="209">E700/D700*100</f>
        <v>192.30769230769229</v>
      </c>
      <c r="I700" s="12">
        <v>50.87</v>
      </c>
      <c r="J700" s="12">
        <v>50.87</v>
      </c>
      <c r="K700" s="24">
        <f t="shared" si="207"/>
        <v>0.86957264957264957</v>
      </c>
      <c r="L700" s="24">
        <f t="shared" si="208"/>
        <v>1</v>
      </c>
      <c r="M700" s="106"/>
    </row>
    <row r="701" spans="1:13" s="3" customFormat="1" ht="29.25">
      <c r="A701" s="106"/>
      <c r="B701" s="106"/>
      <c r="C701" s="31" t="s">
        <v>500</v>
      </c>
      <c r="D701" s="12">
        <v>23.74</v>
      </c>
      <c r="E701" s="12">
        <v>25.07</v>
      </c>
      <c r="F701" s="12" t="s">
        <v>27</v>
      </c>
      <c r="G701" s="12" t="s">
        <v>27</v>
      </c>
      <c r="H701" s="13">
        <f t="shared" si="209"/>
        <v>105.60235888795285</v>
      </c>
      <c r="I701" s="12">
        <v>25.07</v>
      </c>
      <c r="J701" s="12">
        <v>26.42</v>
      </c>
      <c r="K701" s="24">
        <f t="shared" si="207"/>
        <v>1</v>
      </c>
      <c r="L701" s="24">
        <f t="shared" si="208"/>
        <v>1.0538492221779019</v>
      </c>
      <c r="M701" s="106"/>
    </row>
    <row r="702" spans="1:13" s="3" customFormat="1" ht="29.25">
      <c r="A702" s="106"/>
      <c r="B702" s="106"/>
      <c r="C702" s="31" t="s">
        <v>501</v>
      </c>
      <c r="D702" s="12">
        <v>32.06</v>
      </c>
      <c r="E702" s="12">
        <v>33.840000000000003</v>
      </c>
      <c r="F702" s="12" t="s">
        <v>27</v>
      </c>
      <c r="G702" s="13">
        <v>100</v>
      </c>
      <c r="H702" s="13">
        <f t="shared" si="202"/>
        <v>105.55208983156581</v>
      </c>
      <c r="I702" s="12">
        <v>33.840000000000003</v>
      </c>
      <c r="J702" s="12">
        <v>42.28</v>
      </c>
      <c r="K702" s="24">
        <f t="shared" si="207"/>
        <v>1</v>
      </c>
      <c r="L702" s="24">
        <f t="shared" si="208"/>
        <v>1.2494089834515365</v>
      </c>
      <c r="M702" s="106"/>
    </row>
    <row r="703" spans="1:13" s="3" customFormat="1" ht="29.25">
      <c r="A703" s="107"/>
      <c r="B703" s="107"/>
      <c r="C703" s="31" t="s">
        <v>502</v>
      </c>
      <c r="D703" s="12">
        <v>32.06</v>
      </c>
      <c r="E703" s="12">
        <v>33.840000000000003</v>
      </c>
      <c r="F703" s="12" t="s">
        <v>27</v>
      </c>
      <c r="G703" s="13">
        <v>100</v>
      </c>
      <c r="H703" s="13">
        <f t="shared" ref="H703" si="210">E703/D703*100</f>
        <v>105.55208983156581</v>
      </c>
      <c r="I703" s="12">
        <v>33.840000000000003</v>
      </c>
      <c r="J703" s="12">
        <v>35.67</v>
      </c>
      <c r="K703" s="24">
        <f t="shared" si="207"/>
        <v>1</v>
      </c>
      <c r="L703" s="24">
        <f t="shared" si="208"/>
        <v>1.0540780141843971</v>
      </c>
      <c r="M703" s="106"/>
    </row>
    <row r="704" spans="1:13" s="3" customFormat="1" ht="60">
      <c r="A704" s="90">
        <v>11</v>
      </c>
      <c r="B704" s="58" t="s">
        <v>576</v>
      </c>
      <c r="C704" s="58" t="s">
        <v>18</v>
      </c>
      <c r="D704" s="12">
        <v>48.05</v>
      </c>
      <c r="E704" s="12">
        <v>50.74</v>
      </c>
      <c r="F704" s="12" t="s">
        <v>27</v>
      </c>
      <c r="G704" s="13">
        <v>100</v>
      </c>
      <c r="H704" s="13">
        <f t="shared" si="202"/>
        <v>105.59833506763789</v>
      </c>
      <c r="I704" s="12">
        <v>50.74</v>
      </c>
      <c r="J704" s="12">
        <v>53.48</v>
      </c>
      <c r="K704" s="24">
        <f t="shared" si="207"/>
        <v>1</v>
      </c>
      <c r="L704" s="24">
        <f t="shared" si="208"/>
        <v>1.0540007883326763</v>
      </c>
      <c r="M704" s="106"/>
    </row>
    <row r="705" spans="1:13" s="3" customFormat="1" ht="45" customHeight="1">
      <c r="A705" s="105">
        <v>12</v>
      </c>
      <c r="B705" s="105" t="s">
        <v>503</v>
      </c>
      <c r="C705" s="31" t="s">
        <v>171</v>
      </c>
      <c r="D705" s="12">
        <v>92.22</v>
      </c>
      <c r="E705" s="12">
        <v>92.22</v>
      </c>
      <c r="F705" s="12" t="s">
        <v>27</v>
      </c>
      <c r="G705" s="13">
        <v>100</v>
      </c>
      <c r="H705" s="13">
        <f t="shared" si="202"/>
        <v>100</v>
      </c>
      <c r="I705" s="12">
        <v>91.24</v>
      </c>
      <c r="J705" s="12">
        <v>91.24</v>
      </c>
      <c r="K705" s="24">
        <f t="shared" si="207"/>
        <v>0.98937323790934717</v>
      </c>
      <c r="L705" s="24">
        <f t="shared" si="208"/>
        <v>1</v>
      </c>
      <c r="M705" s="106"/>
    </row>
    <row r="706" spans="1:13" s="3" customFormat="1" ht="30">
      <c r="A706" s="106"/>
      <c r="B706" s="106"/>
      <c r="C706" s="31" t="s">
        <v>172</v>
      </c>
      <c r="D706" s="12">
        <v>23.71</v>
      </c>
      <c r="E706" s="12">
        <v>27</v>
      </c>
      <c r="F706" s="12" t="s">
        <v>27</v>
      </c>
      <c r="G706" s="13">
        <v>100</v>
      </c>
      <c r="H706" s="13">
        <f t="shared" ref="H706:H728" si="211">E706/D706*100</f>
        <v>113.87600168705188</v>
      </c>
      <c r="I706" s="12">
        <v>27</v>
      </c>
      <c r="J706" s="12">
        <v>28.44</v>
      </c>
      <c r="K706" s="24">
        <f t="shared" si="207"/>
        <v>1</v>
      </c>
      <c r="L706" s="24">
        <f t="shared" si="208"/>
        <v>1.0533333333333335</v>
      </c>
      <c r="M706" s="106"/>
    </row>
    <row r="707" spans="1:13" s="3" customFormat="1" ht="45">
      <c r="A707" s="106"/>
      <c r="B707" s="106"/>
      <c r="C707" s="31" t="s">
        <v>173</v>
      </c>
      <c r="D707" s="12">
        <v>50.78</v>
      </c>
      <c r="E707" s="12">
        <v>50.78</v>
      </c>
      <c r="F707" s="12" t="s">
        <v>27</v>
      </c>
      <c r="G707" s="13">
        <v>100</v>
      </c>
      <c r="H707" s="13">
        <f t="shared" si="211"/>
        <v>100</v>
      </c>
      <c r="I707" s="12">
        <v>50.78</v>
      </c>
      <c r="J707" s="12">
        <v>52.02</v>
      </c>
      <c r="K707" s="24">
        <f t="shared" si="207"/>
        <v>1</v>
      </c>
      <c r="L707" s="24">
        <f t="shared" si="208"/>
        <v>1.02441906262308</v>
      </c>
      <c r="M707" s="106"/>
    </row>
    <row r="708" spans="1:13" s="3" customFormat="1" ht="30">
      <c r="A708" s="106"/>
      <c r="B708" s="106"/>
      <c r="C708" s="31" t="s">
        <v>174</v>
      </c>
      <c r="D708" s="12">
        <v>16.47</v>
      </c>
      <c r="E708" s="12">
        <v>18.68</v>
      </c>
      <c r="F708" s="12" t="s">
        <v>27</v>
      </c>
      <c r="G708" s="13">
        <v>100</v>
      </c>
      <c r="H708" s="13">
        <f t="shared" si="211"/>
        <v>113.41833636915604</v>
      </c>
      <c r="I708" s="12">
        <v>18.68</v>
      </c>
      <c r="J708" s="12">
        <v>18.68</v>
      </c>
      <c r="K708" s="24">
        <f t="shared" si="207"/>
        <v>1</v>
      </c>
      <c r="L708" s="24">
        <f t="shared" si="208"/>
        <v>1</v>
      </c>
      <c r="M708" s="106"/>
    </row>
    <row r="709" spans="1:13" s="3" customFormat="1" ht="45">
      <c r="A709" s="106"/>
      <c r="B709" s="106"/>
      <c r="C709" s="31" t="s">
        <v>175</v>
      </c>
      <c r="D709" s="12">
        <v>36.15</v>
      </c>
      <c r="E709" s="12">
        <v>38.17</v>
      </c>
      <c r="F709" s="12" t="s">
        <v>27</v>
      </c>
      <c r="G709" s="13">
        <v>100</v>
      </c>
      <c r="H709" s="13">
        <f t="shared" si="211"/>
        <v>105.58782849239282</v>
      </c>
      <c r="I709" s="12">
        <v>38.17</v>
      </c>
      <c r="J709" s="12">
        <v>40.229999999999997</v>
      </c>
      <c r="K709" s="24">
        <f t="shared" si="207"/>
        <v>1</v>
      </c>
      <c r="L709" s="24">
        <f t="shared" si="208"/>
        <v>1.0539690856693738</v>
      </c>
      <c r="M709" s="106"/>
    </row>
    <row r="710" spans="1:13" s="3" customFormat="1" ht="45">
      <c r="A710" s="106"/>
      <c r="B710" s="106"/>
      <c r="C710" s="31" t="s">
        <v>176</v>
      </c>
      <c r="D710" s="12">
        <v>15.98</v>
      </c>
      <c r="E710" s="12">
        <v>16.87</v>
      </c>
      <c r="F710" s="12" t="s">
        <v>27</v>
      </c>
      <c r="G710" s="13">
        <v>100</v>
      </c>
      <c r="H710" s="13">
        <f t="shared" si="211"/>
        <v>105.5694618272841</v>
      </c>
      <c r="I710" s="12">
        <v>16.87</v>
      </c>
      <c r="J710" s="12">
        <v>17.78</v>
      </c>
      <c r="K710" s="24">
        <f t="shared" si="207"/>
        <v>1</v>
      </c>
      <c r="L710" s="24">
        <f t="shared" si="208"/>
        <v>1.053941908713693</v>
      </c>
      <c r="M710" s="106"/>
    </row>
    <row r="711" spans="1:13" s="3" customFormat="1" ht="45">
      <c r="A711" s="106"/>
      <c r="B711" s="106"/>
      <c r="C711" s="31" t="s">
        <v>177</v>
      </c>
      <c r="D711" s="12">
        <v>36.28</v>
      </c>
      <c r="E711" s="12">
        <v>38.31</v>
      </c>
      <c r="F711" s="12" t="s">
        <v>27</v>
      </c>
      <c r="G711" s="13">
        <v>100</v>
      </c>
      <c r="H711" s="13">
        <f t="shared" si="211"/>
        <v>105.59536934950387</v>
      </c>
      <c r="I711" s="12">
        <v>38.31</v>
      </c>
      <c r="J711" s="12">
        <v>40.380000000000003</v>
      </c>
      <c r="K711" s="24">
        <f t="shared" si="207"/>
        <v>1</v>
      </c>
      <c r="L711" s="24">
        <f t="shared" si="208"/>
        <v>1.0540328895849647</v>
      </c>
      <c r="M711" s="106"/>
    </row>
    <row r="712" spans="1:13" s="3" customFormat="1" ht="45">
      <c r="A712" s="107"/>
      <c r="B712" s="107"/>
      <c r="C712" s="31" t="s">
        <v>178</v>
      </c>
      <c r="D712" s="12">
        <v>13.57</v>
      </c>
      <c r="E712" s="12">
        <v>14.33</v>
      </c>
      <c r="F712" s="12" t="s">
        <v>27</v>
      </c>
      <c r="G712" s="13">
        <v>100</v>
      </c>
      <c r="H712" s="13">
        <f t="shared" si="211"/>
        <v>105.60058953574061</v>
      </c>
      <c r="I712" s="12">
        <v>14.33</v>
      </c>
      <c r="J712" s="12">
        <v>15.1</v>
      </c>
      <c r="K712" s="24">
        <f t="shared" si="207"/>
        <v>1</v>
      </c>
      <c r="L712" s="24">
        <f t="shared" si="208"/>
        <v>1.0537334263782274</v>
      </c>
      <c r="M712" s="106"/>
    </row>
    <row r="713" spans="1:13" s="3" customFormat="1" ht="15" customHeight="1">
      <c r="A713" s="105">
        <v>13</v>
      </c>
      <c r="B713" s="105" t="s">
        <v>504</v>
      </c>
      <c r="C713" s="31" t="s">
        <v>18</v>
      </c>
      <c r="D713" s="12">
        <v>89</v>
      </c>
      <c r="E713" s="12">
        <v>89</v>
      </c>
      <c r="F713" s="12" t="s">
        <v>27</v>
      </c>
      <c r="G713" s="13">
        <v>100</v>
      </c>
      <c r="H713" s="13">
        <f t="shared" si="211"/>
        <v>100</v>
      </c>
      <c r="I713" s="12">
        <v>89</v>
      </c>
      <c r="J713" s="12">
        <v>91.92</v>
      </c>
      <c r="K713" s="24">
        <f t="shared" si="207"/>
        <v>1</v>
      </c>
      <c r="L713" s="24">
        <f t="shared" si="208"/>
        <v>1.032808988764045</v>
      </c>
      <c r="M713" s="106"/>
    </row>
    <row r="714" spans="1:13" s="3" customFormat="1" ht="30">
      <c r="A714" s="106"/>
      <c r="B714" s="106"/>
      <c r="C714" s="31" t="s">
        <v>22</v>
      </c>
      <c r="D714" s="12">
        <v>34.06</v>
      </c>
      <c r="E714" s="12">
        <v>35.97</v>
      </c>
      <c r="F714" s="12" t="s">
        <v>27</v>
      </c>
      <c r="G714" s="13">
        <v>100</v>
      </c>
      <c r="H714" s="13">
        <f t="shared" si="211"/>
        <v>105.60775102759834</v>
      </c>
      <c r="I714" s="12">
        <v>35.97</v>
      </c>
      <c r="J714" s="12">
        <v>37.909999999999997</v>
      </c>
      <c r="K714" s="24">
        <f t="shared" si="207"/>
        <v>1</v>
      </c>
      <c r="L714" s="24">
        <f t="shared" si="208"/>
        <v>1.0539338337503474</v>
      </c>
      <c r="M714" s="106"/>
    </row>
    <row r="715" spans="1:13" s="3" customFormat="1">
      <c r="A715" s="106"/>
      <c r="B715" s="106"/>
      <c r="C715" s="31" t="s">
        <v>19</v>
      </c>
      <c r="D715" s="12">
        <v>86.66</v>
      </c>
      <c r="E715" s="12">
        <v>86.66</v>
      </c>
      <c r="F715" s="12" t="s">
        <v>27</v>
      </c>
      <c r="G715" s="13">
        <v>85.463510848126219</v>
      </c>
      <c r="H715" s="13">
        <f t="shared" si="211"/>
        <v>100</v>
      </c>
      <c r="I715" s="12">
        <v>86.66</v>
      </c>
      <c r="J715" s="12">
        <v>87.16</v>
      </c>
      <c r="K715" s="24">
        <f t="shared" si="207"/>
        <v>1</v>
      </c>
      <c r="L715" s="24">
        <f t="shared" si="208"/>
        <v>1.005769674590353</v>
      </c>
      <c r="M715" s="106"/>
    </row>
    <row r="716" spans="1:13" s="3" customFormat="1" ht="30">
      <c r="A716" s="107"/>
      <c r="B716" s="107"/>
      <c r="C716" s="31" t="s">
        <v>63</v>
      </c>
      <c r="D716" s="12">
        <v>34.24</v>
      </c>
      <c r="E716" s="12">
        <v>36.159999999999997</v>
      </c>
      <c r="F716" s="12" t="s">
        <v>27</v>
      </c>
      <c r="G716" s="13">
        <v>100</v>
      </c>
      <c r="H716" s="13">
        <f t="shared" si="211"/>
        <v>105.60747663551399</v>
      </c>
      <c r="I716" s="12">
        <v>36.159999999999997</v>
      </c>
      <c r="J716" s="12">
        <v>38.11</v>
      </c>
      <c r="K716" s="24">
        <f t="shared" si="207"/>
        <v>1</v>
      </c>
      <c r="L716" s="24">
        <f t="shared" si="208"/>
        <v>1.0539269911504425</v>
      </c>
      <c r="M716" s="106"/>
    </row>
    <row r="717" spans="1:13" s="3" customFormat="1" ht="30" customHeight="1">
      <c r="A717" s="105">
        <v>14</v>
      </c>
      <c r="B717" s="105" t="s">
        <v>508</v>
      </c>
      <c r="C717" s="31" t="s">
        <v>179</v>
      </c>
      <c r="D717" s="12">
        <v>46.14</v>
      </c>
      <c r="E717" s="12">
        <v>46.14</v>
      </c>
      <c r="F717" s="12" t="s">
        <v>27</v>
      </c>
      <c r="G717" s="13">
        <v>100</v>
      </c>
      <c r="H717" s="13">
        <f t="shared" si="211"/>
        <v>100</v>
      </c>
      <c r="I717" s="12">
        <v>46.14</v>
      </c>
      <c r="J717" s="12">
        <v>46.14</v>
      </c>
      <c r="K717" s="24">
        <f t="shared" si="207"/>
        <v>1</v>
      </c>
      <c r="L717" s="24">
        <f t="shared" si="208"/>
        <v>1</v>
      </c>
      <c r="M717" s="106"/>
    </row>
    <row r="718" spans="1:13" s="3" customFormat="1" ht="30">
      <c r="A718" s="106"/>
      <c r="B718" s="106"/>
      <c r="C718" s="31" t="s">
        <v>180</v>
      </c>
      <c r="D718" s="12">
        <v>56.06</v>
      </c>
      <c r="E718" s="12">
        <v>56.06</v>
      </c>
      <c r="F718" s="12" t="s">
        <v>27</v>
      </c>
      <c r="G718" s="13">
        <v>100</v>
      </c>
      <c r="H718" s="13">
        <f t="shared" si="211"/>
        <v>100</v>
      </c>
      <c r="I718" s="12">
        <v>42.78</v>
      </c>
      <c r="J718" s="12">
        <v>42.78</v>
      </c>
      <c r="K718" s="24">
        <f t="shared" si="207"/>
        <v>0.76311095255083838</v>
      </c>
      <c r="L718" s="24">
        <f t="shared" si="208"/>
        <v>1</v>
      </c>
      <c r="M718" s="106"/>
    </row>
    <row r="719" spans="1:13" s="3" customFormat="1" ht="30">
      <c r="A719" s="106"/>
      <c r="B719" s="106"/>
      <c r="C719" s="31" t="s">
        <v>506</v>
      </c>
      <c r="D719" s="12">
        <v>76.33</v>
      </c>
      <c r="E719" s="12">
        <v>80</v>
      </c>
      <c r="F719" s="12" t="s">
        <v>27</v>
      </c>
      <c r="G719" s="13">
        <v>100</v>
      </c>
      <c r="H719" s="13">
        <f t="shared" si="211"/>
        <v>104.80807022140706</v>
      </c>
      <c r="I719" s="12">
        <v>80</v>
      </c>
      <c r="J719" s="12">
        <v>96.32</v>
      </c>
      <c r="K719" s="24">
        <f t="shared" ref="K719" si="212">I719/E719</f>
        <v>1</v>
      </c>
      <c r="L719" s="24">
        <f t="shared" ref="L719" si="213">J719/I719</f>
        <v>1.204</v>
      </c>
      <c r="M719" s="106"/>
    </row>
    <row r="720" spans="1:13" s="3" customFormat="1" ht="30">
      <c r="A720" s="106"/>
      <c r="B720" s="106"/>
      <c r="C720" s="31" t="s">
        <v>181</v>
      </c>
      <c r="D720" s="12">
        <v>51.46</v>
      </c>
      <c r="E720" s="12">
        <v>79.8</v>
      </c>
      <c r="F720" s="12" t="s">
        <v>27</v>
      </c>
      <c r="G720" s="13">
        <v>100</v>
      </c>
      <c r="H720" s="13">
        <f t="shared" si="211"/>
        <v>155.07190050524679</v>
      </c>
      <c r="I720" s="12">
        <v>79.8</v>
      </c>
      <c r="J720" s="12">
        <v>79.8</v>
      </c>
      <c r="K720" s="24">
        <f t="shared" si="207"/>
        <v>1</v>
      </c>
      <c r="L720" s="24">
        <f t="shared" si="208"/>
        <v>1</v>
      </c>
      <c r="M720" s="106"/>
    </row>
    <row r="721" spans="1:13" s="3" customFormat="1" ht="30">
      <c r="A721" s="106"/>
      <c r="B721" s="106"/>
      <c r="C721" s="31" t="s">
        <v>207</v>
      </c>
      <c r="D721" s="12">
        <v>27.15</v>
      </c>
      <c r="E721" s="12">
        <v>28.67</v>
      </c>
      <c r="F721" s="12" t="s">
        <v>27</v>
      </c>
      <c r="G721" s="13">
        <v>100</v>
      </c>
      <c r="H721" s="13">
        <f t="shared" si="211"/>
        <v>105.59852670349909</v>
      </c>
      <c r="I721" s="12">
        <v>28.67</v>
      </c>
      <c r="J721" s="12">
        <v>30.22</v>
      </c>
      <c r="K721" s="24">
        <f t="shared" si="207"/>
        <v>1</v>
      </c>
      <c r="L721" s="24">
        <f t="shared" si="208"/>
        <v>1.0540634809905824</v>
      </c>
      <c r="M721" s="106"/>
    </row>
    <row r="722" spans="1:13" s="3" customFormat="1" ht="30">
      <c r="A722" s="106"/>
      <c r="B722" s="106"/>
      <c r="C722" s="31" t="s">
        <v>182</v>
      </c>
      <c r="D722" s="12">
        <v>25.99</v>
      </c>
      <c r="E722" s="12">
        <v>27.45</v>
      </c>
      <c r="F722" s="12" t="s">
        <v>27</v>
      </c>
      <c r="G722" s="13">
        <v>100</v>
      </c>
      <c r="H722" s="13">
        <f t="shared" si="211"/>
        <v>105.61754520969603</v>
      </c>
      <c r="I722" s="12">
        <v>27.45</v>
      </c>
      <c r="J722" s="12">
        <v>28.93</v>
      </c>
      <c r="K722" s="24">
        <f t="shared" si="207"/>
        <v>1</v>
      </c>
      <c r="L722" s="24">
        <f t="shared" si="208"/>
        <v>1.0539162112932605</v>
      </c>
      <c r="M722" s="106"/>
    </row>
    <row r="723" spans="1:13" s="3" customFormat="1" ht="30">
      <c r="A723" s="106"/>
      <c r="B723" s="106"/>
      <c r="C723" s="31" t="s">
        <v>505</v>
      </c>
      <c r="D723" s="12">
        <v>27.15</v>
      </c>
      <c r="E723" s="12">
        <v>28.67</v>
      </c>
      <c r="F723" s="12" t="s">
        <v>27</v>
      </c>
      <c r="G723" s="13">
        <v>100</v>
      </c>
      <c r="H723" s="13">
        <f t="shared" ref="H723" si="214">E723/D723*100</f>
        <v>105.59852670349909</v>
      </c>
      <c r="I723" s="12">
        <v>28.67</v>
      </c>
      <c r="J723" s="12">
        <v>30.22</v>
      </c>
      <c r="K723" s="24">
        <f t="shared" ref="K723" si="215">I723/E723</f>
        <v>1</v>
      </c>
      <c r="L723" s="24">
        <f t="shared" ref="L723" si="216">J723/I723</f>
        <v>1.0540634809905824</v>
      </c>
      <c r="M723" s="106"/>
    </row>
    <row r="724" spans="1:13" s="3" customFormat="1" ht="30">
      <c r="A724" s="107"/>
      <c r="B724" s="107"/>
      <c r="C724" s="31" t="s">
        <v>183</v>
      </c>
      <c r="D724" s="12">
        <v>26.84</v>
      </c>
      <c r="E724" s="12">
        <v>28.34</v>
      </c>
      <c r="F724" s="12" t="s">
        <v>27</v>
      </c>
      <c r="G724" s="13">
        <v>100</v>
      </c>
      <c r="H724" s="13">
        <f t="shared" si="211"/>
        <v>105.58867362146052</v>
      </c>
      <c r="I724" s="12">
        <v>28.34</v>
      </c>
      <c r="J724" s="12">
        <v>29.87</v>
      </c>
      <c r="K724" s="24">
        <f t="shared" si="207"/>
        <v>1</v>
      </c>
      <c r="L724" s="24">
        <f t="shared" si="208"/>
        <v>1.0539872971065631</v>
      </c>
      <c r="M724" s="106"/>
    </row>
    <row r="725" spans="1:13" s="3" customFormat="1" ht="15" customHeight="1">
      <c r="A725" s="105">
        <v>15</v>
      </c>
      <c r="B725" s="105" t="s">
        <v>507</v>
      </c>
      <c r="C725" s="31" t="s">
        <v>18</v>
      </c>
      <c r="D725" s="12">
        <v>44.89</v>
      </c>
      <c r="E725" s="12">
        <v>44.89</v>
      </c>
      <c r="F725" s="12" t="s">
        <v>27</v>
      </c>
      <c r="G725" s="13">
        <v>91.743306764766004</v>
      </c>
      <c r="H725" s="13">
        <f t="shared" si="211"/>
        <v>100</v>
      </c>
      <c r="I725" s="12">
        <v>41.05</v>
      </c>
      <c r="J725" s="12">
        <v>41.05</v>
      </c>
      <c r="K725" s="24">
        <f t="shared" si="207"/>
        <v>0.91445756293161051</v>
      </c>
      <c r="L725" s="24">
        <f t="shared" si="208"/>
        <v>1</v>
      </c>
      <c r="M725" s="106"/>
    </row>
    <row r="726" spans="1:13" s="3" customFormat="1" ht="30">
      <c r="A726" s="106"/>
      <c r="B726" s="106"/>
      <c r="C726" s="31" t="s">
        <v>22</v>
      </c>
      <c r="D726" s="12">
        <v>25.03</v>
      </c>
      <c r="E726" s="12">
        <v>26.43</v>
      </c>
      <c r="F726" s="12" t="s">
        <v>27</v>
      </c>
      <c r="G726" s="13">
        <v>100</v>
      </c>
      <c r="H726" s="13">
        <f t="shared" si="211"/>
        <v>105.59328805433479</v>
      </c>
      <c r="I726" s="12">
        <v>26.43</v>
      </c>
      <c r="J726" s="12">
        <v>27.86</v>
      </c>
      <c r="K726" s="24">
        <f t="shared" si="207"/>
        <v>1</v>
      </c>
      <c r="L726" s="24">
        <f t="shared" si="208"/>
        <v>1.0541051835035944</v>
      </c>
      <c r="M726" s="106"/>
    </row>
    <row r="727" spans="1:13" s="3" customFormat="1">
      <c r="A727" s="106"/>
      <c r="B727" s="106"/>
      <c r="C727" s="31" t="s">
        <v>19</v>
      </c>
      <c r="D727" s="12">
        <v>52.22</v>
      </c>
      <c r="E727" s="12">
        <v>55.15</v>
      </c>
      <c r="F727" s="12" t="s">
        <v>27</v>
      </c>
      <c r="G727" s="13">
        <v>100</v>
      </c>
      <c r="H727" s="13">
        <f t="shared" si="211"/>
        <v>105.61087705859823</v>
      </c>
      <c r="I727" s="12">
        <v>55.15</v>
      </c>
      <c r="J727" s="12">
        <v>59.87</v>
      </c>
      <c r="K727" s="24">
        <f t="shared" si="207"/>
        <v>1</v>
      </c>
      <c r="L727" s="24">
        <f t="shared" si="208"/>
        <v>1.0855847688123299</v>
      </c>
      <c r="M727" s="106"/>
    </row>
    <row r="728" spans="1:13" s="3" customFormat="1" ht="30">
      <c r="A728" s="107"/>
      <c r="B728" s="107"/>
      <c r="C728" s="31" t="s">
        <v>63</v>
      </c>
      <c r="D728" s="12">
        <v>30.67</v>
      </c>
      <c r="E728" s="12">
        <v>32.39</v>
      </c>
      <c r="F728" s="12" t="s">
        <v>27</v>
      </c>
      <c r="G728" s="13">
        <v>100</v>
      </c>
      <c r="H728" s="13">
        <f t="shared" si="211"/>
        <v>105.60808607760026</v>
      </c>
      <c r="I728" s="12">
        <v>32.39</v>
      </c>
      <c r="J728" s="12">
        <v>34.14</v>
      </c>
      <c r="K728" s="24">
        <f t="shared" si="207"/>
        <v>1</v>
      </c>
      <c r="L728" s="24">
        <f t="shared" si="208"/>
        <v>1.0540290213028713</v>
      </c>
      <c r="M728" s="106"/>
    </row>
    <row r="729" spans="1:13" s="3" customFormat="1" ht="66" customHeight="1">
      <c r="A729" s="88">
        <v>16</v>
      </c>
      <c r="B729" s="60" t="s">
        <v>386</v>
      </c>
      <c r="C729" s="58" t="s">
        <v>18</v>
      </c>
      <c r="D729" s="12" t="s">
        <v>27</v>
      </c>
      <c r="E729" s="12">
        <v>71.56</v>
      </c>
      <c r="F729" s="12" t="s">
        <v>27</v>
      </c>
      <c r="G729" s="13" t="s">
        <v>27</v>
      </c>
      <c r="H729" s="13">
        <v>100</v>
      </c>
      <c r="I729" s="12">
        <v>71.56</v>
      </c>
      <c r="J729" s="12">
        <v>75.42</v>
      </c>
      <c r="K729" s="24">
        <f t="shared" si="207"/>
        <v>1</v>
      </c>
      <c r="L729" s="24">
        <f t="shared" si="208"/>
        <v>1.0539407490217998</v>
      </c>
      <c r="M729" s="107"/>
    </row>
    <row r="730" spans="1:13" ht="15" customHeight="1">
      <c r="A730" s="109" t="s">
        <v>16</v>
      </c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1"/>
    </row>
    <row r="731" spans="1:13" ht="15" customHeight="1">
      <c r="A731" s="105">
        <v>1</v>
      </c>
      <c r="B731" s="105" t="s">
        <v>38</v>
      </c>
      <c r="C731" s="11" t="s">
        <v>18</v>
      </c>
      <c r="D731" s="20">
        <v>53.09</v>
      </c>
      <c r="E731" s="20">
        <v>53.52</v>
      </c>
      <c r="F731" s="20" t="s">
        <v>27</v>
      </c>
      <c r="G731" s="16">
        <v>100</v>
      </c>
      <c r="H731" s="16">
        <f>E731/D731*100</f>
        <v>100.80994537577699</v>
      </c>
      <c r="I731" s="20">
        <v>53.52</v>
      </c>
      <c r="J731" s="14">
        <v>53.52</v>
      </c>
      <c r="K731" s="15">
        <f>I731/E731</f>
        <v>1</v>
      </c>
      <c r="L731" s="15">
        <f>J731/I731</f>
        <v>1</v>
      </c>
      <c r="M731" s="105" t="s">
        <v>415</v>
      </c>
    </row>
    <row r="732" spans="1:13" ht="30">
      <c r="A732" s="106"/>
      <c r="B732" s="106"/>
      <c r="C732" s="11" t="s">
        <v>22</v>
      </c>
      <c r="D732" s="20">
        <v>39.74</v>
      </c>
      <c r="E732" s="20">
        <v>41.97</v>
      </c>
      <c r="F732" s="20" t="s">
        <v>27</v>
      </c>
      <c r="G732" s="16">
        <v>100</v>
      </c>
      <c r="H732" s="16">
        <f t="shared" ref="H732:H734" si="217">E732/D732*100</f>
        <v>105.6114745848012</v>
      </c>
      <c r="I732" s="20">
        <v>41.97</v>
      </c>
      <c r="J732" s="14">
        <v>44.24</v>
      </c>
      <c r="K732" s="15">
        <f>I732/E732</f>
        <v>1</v>
      </c>
      <c r="L732" s="15">
        <f>J732/I732</f>
        <v>1.0540862520848227</v>
      </c>
      <c r="M732" s="106"/>
    </row>
    <row r="733" spans="1:13">
      <c r="A733" s="106"/>
      <c r="B733" s="106"/>
      <c r="C733" s="11" t="s">
        <v>19</v>
      </c>
      <c r="D733" s="20">
        <v>59.86</v>
      </c>
      <c r="E733" s="20">
        <f>D733</f>
        <v>59.86</v>
      </c>
      <c r="F733" s="20" t="s">
        <v>27</v>
      </c>
      <c r="G733" s="16">
        <v>79.516471838469712</v>
      </c>
      <c r="H733" s="16">
        <f t="shared" si="217"/>
        <v>100</v>
      </c>
      <c r="I733" s="20">
        <v>58.03</v>
      </c>
      <c r="J733" s="14">
        <v>58.03</v>
      </c>
      <c r="K733" s="15">
        <f>I733/E733</f>
        <v>0.96942866688940865</v>
      </c>
      <c r="L733" s="15">
        <f>J733/I733</f>
        <v>1</v>
      </c>
      <c r="M733" s="106"/>
    </row>
    <row r="734" spans="1:13" s="3" customFormat="1" ht="30">
      <c r="A734" s="107"/>
      <c r="B734" s="107"/>
      <c r="C734" s="11" t="s">
        <v>63</v>
      </c>
      <c r="D734" s="20">
        <v>35.909999999999997</v>
      </c>
      <c r="E734" s="20">
        <v>37.92</v>
      </c>
      <c r="F734" s="20" t="s">
        <v>27</v>
      </c>
      <c r="G734" s="16">
        <v>100</v>
      </c>
      <c r="H734" s="16">
        <f t="shared" si="217"/>
        <v>105.59732664995825</v>
      </c>
      <c r="I734" s="20">
        <v>37.92</v>
      </c>
      <c r="J734" s="14">
        <v>39.97</v>
      </c>
      <c r="K734" s="15">
        <f>I734/E734</f>
        <v>1</v>
      </c>
      <c r="L734" s="15">
        <f>J734/I734</f>
        <v>1.054061181434599</v>
      </c>
      <c r="M734" s="107"/>
    </row>
    <row r="735" spans="1:13" ht="45">
      <c r="A735" s="11">
        <v>2</v>
      </c>
      <c r="B735" s="40" t="s">
        <v>446</v>
      </c>
      <c r="C735" s="11" t="s">
        <v>71</v>
      </c>
      <c r="D735" s="20">
        <v>26.03</v>
      </c>
      <c r="E735" s="20">
        <v>26.03</v>
      </c>
      <c r="F735" s="20" t="s">
        <v>27</v>
      </c>
      <c r="G735" s="16">
        <v>99.65543644716692</v>
      </c>
      <c r="H735" s="16">
        <f>E735/D735*100</f>
        <v>100</v>
      </c>
      <c r="I735" s="20">
        <v>25.4</v>
      </c>
      <c r="J735" s="14">
        <v>25.4</v>
      </c>
      <c r="K735" s="15">
        <f>I735/E735</f>
        <v>0.97579715712639248</v>
      </c>
      <c r="L735" s="15">
        <f>J735/I735</f>
        <v>1</v>
      </c>
      <c r="M735" s="11" t="s">
        <v>416</v>
      </c>
    </row>
    <row r="736" spans="1:13" ht="15" customHeight="1">
      <c r="A736" s="105">
        <v>3</v>
      </c>
      <c r="B736" s="108" t="s">
        <v>419</v>
      </c>
      <c r="C736" s="11" t="s">
        <v>18</v>
      </c>
      <c r="D736" s="20">
        <v>50.63</v>
      </c>
      <c r="E736" s="20">
        <v>55.19</v>
      </c>
      <c r="F736" s="20" t="s">
        <v>27</v>
      </c>
      <c r="G736" s="16">
        <v>100</v>
      </c>
      <c r="H736" s="16">
        <f>E736/D736*100</f>
        <v>109.0065178747778</v>
      </c>
      <c r="I736" s="20">
        <v>55.19</v>
      </c>
      <c r="J736" s="14">
        <v>72.430000000000007</v>
      </c>
      <c r="K736" s="15">
        <f t="shared" ref="K736:K744" si="218">I736/E736</f>
        <v>1</v>
      </c>
      <c r="L736" s="15">
        <f t="shared" ref="L736:L744" si="219">J736/I736</f>
        <v>1.312375430331582</v>
      </c>
      <c r="M736" s="105" t="s">
        <v>417</v>
      </c>
    </row>
    <row r="737" spans="1:13" ht="30">
      <c r="A737" s="106"/>
      <c r="B737" s="108"/>
      <c r="C737" s="11" t="s">
        <v>22</v>
      </c>
      <c r="D737" s="20">
        <v>44.23</v>
      </c>
      <c r="E737" s="20">
        <v>46.71</v>
      </c>
      <c r="F737" s="20" t="s">
        <v>27</v>
      </c>
      <c r="G737" s="16">
        <v>100</v>
      </c>
      <c r="H737" s="16">
        <f t="shared" ref="H737:H743" si="220">E737/D737*100</f>
        <v>105.60705403572237</v>
      </c>
      <c r="I737" s="20">
        <v>46.71</v>
      </c>
      <c r="J737" s="14">
        <v>49.23</v>
      </c>
      <c r="K737" s="15">
        <f t="shared" si="218"/>
        <v>1</v>
      </c>
      <c r="L737" s="15">
        <f t="shared" si="219"/>
        <v>1.0539499036608861</v>
      </c>
      <c r="M737" s="106"/>
    </row>
    <row r="738" spans="1:13" ht="22.5" customHeight="1">
      <c r="A738" s="106"/>
      <c r="B738" s="108"/>
      <c r="C738" s="11" t="s">
        <v>19</v>
      </c>
      <c r="D738" s="20">
        <v>24.95</v>
      </c>
      <c r="E738" s="20">
        <v>28.09</v>
      </c>
      <c r="F738" s="20" t="s">
        <v>27</v>
      </c>
      <c r="G738" s="16">
        <v>100</v>
      </c>
      <c r="H738" s="16">
        <f t="shared" si="220"/>
        <v>112.58517034068136</v>
      </c>
      <c r="I738" s="20">
        <v>28.09</v>
      </c>
      <c r="J738" s="14">
        <v>34.43</v>
      </c>
      <c r="K738" s="15">
        <f t="shared" si="218"/>
        <v>1</v>
      </c>
      <c r="L738" s="15">
        <f t="shared" si="219"/>
        <v>1.2257030971876113</v>
      </c>
      <c r="M738" s="106"/>
    </row>
    <row r="739" spans="1:13" ht="30">
      <c r="A739" s="107"/>
      <c r="B739" s="108"/>
      <c r="C739" s="11" t="s">
        <v>63</v>
      </c>
      <c r="D739" s="20">
        <v>24.95</v>
      </c>
      <c r="E739" s="20">
        <v>26.35</v>
      </c>
      <c r="F739" s="20" t="s">
        <v>27</v>
      </c>
      <c r="G739" s="16">
        <v>100</v>
      </c>
      <c r="H739" s="16">
        <f t="shared" si="220"/>
        <v>105.61122244488979</v>
      </c>
      <c r="I739" s="20">
        <v>26.35</v>
      </c>
      <c r="J739" s="14">
        <v>27.77</v>
      </c>
      <c r="K739" s="15">
        <f t="shared" si="218"/>
        <v>1</v>
      </c>
      <c r="L739" s="15">
        <f t="shared" si="219"/>
        <v>1.0538899430740036</v>
      </c>
      <c r="M739" s="106"/>
    </row>
    <row r="740" spans="1:13" ht="15" customHeight="1">
      <c r="A740" s="105">
        <v>4</v>
      </c>
      <c r="B740" s="105" t="s">
        <v>418</v>
      </c>
      <c r="C740" s="11" t="s">
        <v>18</v>
      </c>
      <c r="D740" s="20">
        <v>102.42</v>
      </c>
      <c r="E740" s="20">
        <v>102.42</v>
      </c>
      <c r="F740" s="20" t="s">
        <v>27</v>
      </c>
      <c r="G740" s="16">
        <v>100</v>
      </c>
      <c r="H740" s="16">
        <f t="shared" si="220"/>
        <v>100</v>
      </c>
      <c r="I740" s="20">
        <v>102.42</v>
      </c>
      <c r="J740" s="14">
        <v>102.42</v>
      </c>
      <c r="K740" s="15">
        <f t="shared" si="218"/>
        <v>1</v>
      </c>
      <c r="L740" s="15">
        <f t="shared" si="219"/>
        <v>1</v>
      </c>
      <c r="M740" s="106"/>
    </row>
    <row r="741" spans="1:13" ht="30">
      <c r="A741" s="106"/>
      <c r="B741" s="106"/>
      <c r="C741" s="11" t="s">
        <v>22</v>
      </c>
      <c r="D741" s="20">
        <v>22.83</v>
      </c>
      <c r="E741" s="20">
        <v>24.11</v>
      </c>
      <c r="F741" s="20" t="s">
        <v>27</v>
      </c>
      <c r="G741" s="16">
        <v>100</v>
      </c>
      <c r="H741" s="16">
        <f t="shared" si="220"/>
        <v>105.60665790626369</v>
      </c>
      <c r="I741" s="20">
        <v>24.11</v>
      </c>
      <c r="J741" s="14">
        <v>25.41</v>
      </c>
      <c r="K741" s="15">
        <f t="shared" si="218"/>
        <v>1</v>
      </c>
      <c r="L741" s="15">
        <f t="shared" si="219"/>
        <v>1.0539195354624638</v>
      </c>
      <c r="M741" s="106"/>
    </row>
    <row r="742" spans="1:13">
      <c r="A742" s="106"/>
      <c r="B742" s="106"/>
      <c r="C742" s="11" t="s">
        <v>19</v>
      </c>
      <c r="D742" s="20">
        <v>16.48</v>
      </c>
      <c r="E742" s="20">
        <v>19.440000000000001</v>
      </c>
      <c r="F742" s="20" t="s">
        <v>27</v>
      </c>
      <c r="G742" s="16">
        <v>100</v>
      </c>
      <c r="H742" s="16">
        <f t="shared" si="220"/>
        <v>117.96116504854371</v>
      </c>
      <c r="I742" s="20">
        <v>19.440000000000001</v>
      </c>
      <c r="J742" s="14">
        <v>22.46</v>
      </c>
      <c r="K742" s="15">
        <f t="shared" si="218"/>
        <v>1</v>
      </c>
      <c r="L742" s="15">
        <f t="shared" si="219"/>
        <v>1.155349794238683</v>
      </c>
      <c r="M742" s="106"/>
    </row>
    <row r="743" spans="1:13" ht="30">
      <c r="A743" s="107"/>
      <c r="B743" s="107"/>
      <c r="C743" s="11" t="s">
        <v>63</v>
      </c>
      <c r="D743" s="20">
        <v>16.48</v>
      </c>
      <c r="E743" s="14">
        <v>17.399999999999999</v>
      </c>
      <c r="F743" s="14" t="s">
        <v>27</v>
      </c>
      <c r="G743" s="16">
        <v>100</v>
      </c>
      <c r="H743" s="16">
        <f t="shared" si="220"/>
        <v>105.58252427184465</v>
      </c>
      <c r="I743" s="14">
        <v>17.399999999999999</v>
      </c>
      <c r="J743" s="14">
        <v>18.34</v>
      </c>
      <c r="K743" s="15">
        <f t="shared" si="218"/>
        <v>1</v>
      </c>
      <c r="L743" s="15">
        <f t="shared" si="219"/>
        <v>1.0540229885057473</v>
      </c>
      <c r="M743" s="107"/>
    </row>
    <row r="744" spans="1:13" ht="45">
      <c r="A744" s="11">
        <v>5</v>
      </c>
      <c r="B744" s="11" t="s">
        <v>39</v>
      </c>
      <c r="C744" s="11" t="s">
        <v>28</v>
      </c>
      <c r="D744" s="14">
        <v>15.1</v>
      </c>
      <c r="E744" s="20">
        <v>15.76</v>
      </c>
      <c r="F744" s="20" t="s">
        <v>27</v>
      </c>
      <c r="G744" s="16">
        <v>100</v>
      </c>
      <c r="H744" s="16">
        <f>E744/D744*100</f>
        <v>104.37086092715231</v>
      </c>
      <c r="I744" s="20">
        <v>15.76</v>
      </c>
      <c r="J744" s="14">
        <v>15.76</v>
      </c>
      <c r="K744" s="15">
        <f t="shared" si="218"/>
        <v>1</v>
      </c>
      <c r="L744" s="15">
        <f t="shared" si="219"/>
        <v>1</v>
      </c>
      <c r="M744" s="33" t="s">
        <v>420</v>
      </c>
    </row>
    <row r="745" spans="1:13" ht="15" customHeight="1">
      <c r="A745" s="109" t="s">
        <v>15</v>
      </c>
      <c r="B745" s="110"/>
      <c r="C745" s="110"/>
      <c r="D745" s="110"/>
      <c r="E745" s="110"/>
      <c r="F745" s="110"/>
      <c r="G745" s="110"/>
      <c r="H745" s="110"/>
      <c r="I745" s="110"/>
      <c r="J745" s="110"/>
      <c r="K745" s="110"/>
      <c r="L745" s="110"/>
      <c r="M745" s="111"/>
    </row>
    <row r="746" spans="1:13" ht="15" customHeight="1">
      <c r="A746" s="105">
        <v>1</v>
      </c>
      <c r="B746" s="105" t="s">
        <v>267</v>
      </c>
      <c r="C746" s="58" t="s">
        <v>18</v>
      </c>
      <c r="D746" s="12">
        <v>53.78</v>
      </c>
      <c r="E746" s="12">
        <v>56.22</v>
      </c>
      <c r="F746" s="12" t="s">
        <v>27</v>
      </c>
      <c r="G746" s="13">
        <v>100</v>
      </c>
      <c r="H746" s="13">
        <f t="shared" ref="H746:H751" si="221">E746/D746*100</f>
        <v>104.5370026031982</v>
      </c>
      <c r="I746" s="12">
        <v>56.22</v>
      </c>
      <c r="J746" s="12">
        <v>56.22</v>
      </c>
      <c r="K746" s="24">
        <f t="shared" ref="K746:K751" si="222">I746/E746</f>
        <v>1</v>
      </c>
      <c r="L746" s="24">
        <f t="shared" ref="L746:L751" si="223">J746/I746</f>
        <v>1</v>
      </c>
      <c r="M746" s="105" t="s">
        <v>476</v>
      </c>
    </row>
    <row r="747" spans="1:13" ht="30">
      <c r="A747" s="107"/>
      <c r="B747" s="107"/>
      <c r="C747" s="58" t="s">
        <v>22</v>
      </c>
      <c r="D747" s="12">
        <v>39.42</v>
      </c>
      <c r="E747" s="12">
        <v>41.63</v>
      </c>
      <c r="F747" s="12" t="s">
        <v>27</v>
      </c>
      <c r="G747" s="13">
        <v>100</v>
      </c>
      <c r="H747" s="13">
        <f t="shared" si="221"/>
        <v>105.60629122272958</v>
      </c>
      <c r="I747" s="12">
        <v>41.63</v>
      </c>
      <c r="J747" s="12">
        <v>43.88</v>
      </c>
      <c r="K747" s="24">
        <f t="shared" si="222"/>
        <v>1</v>
      </c>
      <c r="L747" s="24">
        <f t="shared" si="223"/>
        <v>1.0540475618544318</v>
      </c>
      <c r="M747" s="107"/>
    </row>
    <row r="748" spans="1:13" ht="15" customHeight="1">
      <c r="A748" s="105">
        <v>2</v>
      </c>
      <c r="B748" s="105" t="s">
        <v>477</v>
      </c>
      <c r="C748" s="58" t="s">
        <v>18</v>
      </c>
      <c r="D748" s="12">
        <v>51.81</v>
      </c>
      <c r="E748" s="12">
        <v>55.42</v>
      </c>
      <c r="F748" s="12" t="s">
        <v>27</v>
      </c>
      <c r="G748" s="13">
        <v>100</v>
      </c>
      <c r="H748" s="13">
        <f t="shared" si="221"/>
        <v>106.9677668403783</v>
      </c>
      <c r="I748" s="12">
        <v>55.42</v>
      </c>
      <c r="J748" s="12">
        <v>55.76</v>
      </c>
      <c r="K748" s="24">
        <f t="shared" si="222"/>
        <v>1</v>
      </c>
      <c r="L748" s="24">
        <f t="shared" si="223"/>
        <v>1.0061349693251533</v>
      </c>
      <c r="M748" s="105" t="s">
        <v>478</v>
      </c>
    </row>
    <row r="749" spans="1:13" ht="30">
      <c r="A749" s="107"/>
      <c r="B749" s="107"/>
      <c r="C749" s="58" t="s">
        <v>22</v>
      </c>
      <c r="D749" s="12">
        <v>40.15</v>
      </c>
      <c r="E749" s="12">
        <v>42.4</v>
      </c>
      <c r="F749" s="12" t="s">
        <v>27</v>
      </c>
      <c r="G749" s="13">
        <v>100</v>
      </c>
      <c r="H749" s="13">
        <f t="shared" si="221"/>
        <v>105.60398505603985</v>
      </c>
      <c r="I749" s="12">
        <v>42.4</v>
      </c>
      <c r="J749" s="12">
        <v>44.69</v>
      </c>
      <c r="K749" s="24">
        <f t="shared" si="222"/>
        <v>1</v>
      </c>
      <c r="L749" s="24">
        <f t="shared" si="223"/>
        <v>1.0540094339622641</v>
      </c>
      <c r="M749" s="107"/>
    </row>
    <row r="750" spans="1:13" ht="15" customHeight="1">
      <c r="A750" s="105">
        <v>3</v>
      </c>
      <c r="B750" s="105" t="s">
        <v>304</v>
      </c>
      <c r="C750" s="58" t="s">
        <v>19</v>
      </c>
      <c r="D750" s="12">
        <v>50.21</v>
      </c>
      <c r="E750" s="12">
        <v>52</v>
      </c>
      <c r="F750" s="12" t="s">
        <v>27</v>
      </c>
      <c r="G750" s="13">
        <v>100</v>
      </c>
      <c r="H750" s="13">
        <f t="shared" si="221"/>
        <v>103.5650268870743</v>
      </c>
      <c r="I750" s="12">
        <v>52</v>
      </c>
      <c r="J750" s="12">
        <v>53.4</v>
      </c>
      <c r="K750" s="24">
        <f t="shared" si="222"/>
        <v>1</v>
      </c>
      <c r="L750" s="24">
        <f t="shared" si="223"/>
        <v>1.0269230769230768</v>
      </c>
      <c r="M750" s="105" t="s">
        <v>479</v>
      </c>
    </row>
    <row r="751" spans="1:13" ht="34.5" customHeight="1">
      <c r="A751" s="107"/>
      <c r="B751" s="107"/>
      <c r="C751" s="58" t="s">
        <v>86</v>
      </c>
      <c r="D751" s="12">
        <v>36.4</v>
      </c>
      <c r="E751" s="12">
        <v>38.44</v>
      </c>
      <c r="F751" s="12" t="s">
        <v>27</v>
      </c>
      <c r="G751" s="13">
        <v>100</v>
      </c>
      <c r="H751" s="13">
        <f t="shared" si="221"/>
        <v>105.60439560439561</v>
      </c>
      <c r="I751" s="12">
        <v>38.44</v>
      </c>
      <c r="J751" s="12">
        <v>40.520000000000003</v>
      </c>
      <c r="K751" s="24">
        <f t="shared" si="222"/>
        <v>1</v>
      </c>
      <c r="L751" s="24">
        <f t="shared" si="223"/>
        <v>1.0541103017689908</v>
      </c>
      <c r="M751" s="107"/>
    </row>
    <row r="752" spans="1:13" ht="18.75" customHeight="1">
      <c r="A752" s="125" t="s">
        <v>102</v>
      </c>
      <c r="B752" s="126"/>
      <c r="C752" s="126"/>
      <c r="D752" s="1"/>
      <c r="E752" s="1"/>
      <c r="F752" s="1"/>
      <c r="G752" s="1"/>
      <c r="H752" s="1"/>
      <c r="I752" s="1"/>
      <c r="J752" s="18"/>
      <c r="K752" s="1"/>
      <c r="L752" s="1"/>
    </row>
    <row r="753" spans="1:3" ht="18.75">
      <c r="A753" s="7"/>
      <c r="B753" s="7"/>
      <c r="C753" s="9"/>
    </row>
    <row r="754" spans="1:3">
      <c r="A754" s="7"/>
      <c r="B754" s="7"/>
      <c r="C754" s="7"/>
    </row>
    <row r="755" spans="1:3">
      <c r="A755" s="7"/>
      <c r="B755" s="7"/>
      <c r="C755" s="7"/>
    </row>
    <row r="756" spans="1:3">
      <c r="A756" s="7"/>
      <c r="B756" s="7"/>
      <c r="C756" s="7"/>
    </row>
    <row r="757" spans="1:3">
      <c r="A757" s="7"/>
      <c r="B757" s="7"/>
      <c r="C757" s="7"/>
    </row>
    <row r="758" spans="1:3">
      <c r="A758" s="7"/>
      <c r="B758" s="7"/>
      <c r="C758" s="7"/>
    </row>
    <row r="759" spans="1:3">
      <c r="A759" s="7"/>
      <c r="B759" s="7"/>
      <c r="C759" s="7"/>
    </row>
    <row r="760" spans="1:3">
      <c r="A760" s="7"/>
      <c r="B760" s="7"/>
      <c r="C760" s="7"/>
    </row>
    <row r="761" spans="1:3">
      <c r="A761" s="7"/>
      <c r="B761" s="7"/>
      <c r="C761" s="7"/>
    </row>
    <row r="762" spans="1:3">
      <c r="A762" s="7"/>
      <c r="B762" s="7"/>
      <c r="C762" s="7"/>
    </row>
    <row r="763" spans="1:3">
      <c r="A763" s="7"/>
      <c r="B763" s="7"/>
      <c r="C763" s="7"/>
    </row>
    <row r="764" spans="1:3">
      <c r="A764" s="7"/>
      <c r="B764" s="7"/>
      <c r="C764" s="7"/>
    </row>
    <row r="765" spans="1:3">
      <c r="A765" s="7"/>
      <c r="B765" s="7"/>
      <c r="C765" s="7"/>
    </row>
    <row r="766" spans="1:3">
      <c r="A766" s="7"/>
      <c r="B766" s="7"/>
      <c r="C766" s="7"/>
    </row>
    <row r="767" spans="1:3">
      <c r="A767" s="7"/>
      <c r="B767" s="7"/>
      <c r="C767" s="7"/>
    </row>
    <row r="768" spans="1:3">
      <c r="A768" s="7"/>
      <c r="B768" s="7"/>
      <c r="C768" s="7"/>
    </row>
    <row r="769" spans="1:3">
      <c r="A769" s="7"/>
      <c r="B769" s="7"/>
      <c r="C769" s="7"/>
    </row>
    <row r="770" spans="1:3">
      <c r="A770" s="7"/>
      <c r="B770" s="7"/>
      <c r="C770" s="7"/>
    </row>
    <row r="771" spans="1:3">
      <c r="A771" s="7"/>
      <c r="B771" s="7"/>
      <c r="C771" s="7"/>
    </row>
    <row r="772" spans="1:3">
      <c r="A772" s="7"/>
      <c r="B772" s="7"/>
      <c r="C772" s="7"/>
    </row>
    <row r="773" spans="1:3">
      <c r="A773" s="7"/>
      <c r="B773" s="7"/>
      <c r="C773" s="7"/>
    </row>
    <row r="774" spans="1:3">
      <c r="A774" s="7"/>
      <c r="B774" s="7"/>
      <c r="C774" s="7"/>
    </row>
    <row r="775" spans="1:3">
      <c r="A775" s="7"/>
      <c r="B775" s="7"/>
      <c r="C775" s="7"/>
    </row>
    <row r="776" spans="1:3">
      <c r="A776" s="7"/>
      <c r="B776" s="7"/>
      <c r="C776" s="7"/>
    </row>
    <row r="777" spans="1:3">
      <c r="A777" s="7"/>
      <c r="B777" s="7"/>
      <c r="C777" s="7"/>
    </row>
    <row r="778" spans="1:3">
      <c r="A778" s="7"/>
      <c r="B778" s="7"/>
      <c r="C778" s="7"/>
    </row>
    <row r="779" spans="1:3">
      <c r="A779" s="7"/>
      <c r="B779" s="7"/>
      <c r="C779" s="7"/>
    </row>
    <row r="780" spans="1:3">
      <c r="A780" s="7"/>
      <c r="B780" s="7"/>
      <c r="C780" s="7"/>
    </row>
    <row r="781" spans="1:3">
      <c r="A781" s="7"/>
      <c r="B781" s="7"/>
      <c r="C781" s="7"/>
    </row>
    <row r="782" spans="1:3">
      <c r="A782" s="7"/>
      <c r="B782" s="7"/>
      <c r="C782" s="7"/>
    </row>
    <row r="783" spans="1:3">
      <c r="C783" s="7"/>
    </row>
  </sheetData>
  <customSheetViews>
    <customSheetView guid="{66129F85-089F-4B3B-8EAE-B5426F2EFEDE}" scale="80" showPageBreaks="1" fitToPage="1" printArea="1" hiddenColumns="1">
      <pane ySplit="5" topLeftCell="A710" activePane="bottomLeft" state="frozen"/>
      <selection pane="bottomLeft" activeCell="AA732" sqref="AA732"/>
      <rowBreaks count="12" manualBreakCount="12">
        <brk id="168" max="18" man="1"/>
        <brk id="226" max="18" man="1"/>
        <brk id="274" max="18" man="1"/>
        <brk id="329" max="18" man="1"/>
        <brk id="405" max="18" man="1"/>
        <brk id="452" max="18" man="1"/>
        <brk id="516" max="18" man="1"/>
        <brk id="577" max="18" man="1"/>
        <brk id="617" max="18" man="1"/>
        <brk id="719" max="18" man="1"/>
        <brk id="740" max="18" man="1"/>
        <brk id="77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1"/>
    </customSheetView>
    <customSheetView guid="{D614E27A-E656-41F8-9375-620B167752C4}" scale="93" fitToPage="1" hiddenColumns="1">
      <pane ySplit="5" topLeftCell="A271" activePane="bottomLeft" state="frozen"/>
      <selection pane="bottomLeft" activeCell="A327" sqref="A327:AA329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7" max="18" man="1"/>
        <brk id="773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2"/>
    </customSheetView>
    <customSheetView guid="{BA6DDD3B-491E-4641-BA3C-1C742BEAE564}" scale="93" fitToPage="1" printArea="1">
      <pane ySplit="5" topLeftCell="A357" activePane="bottomLeft" state="frozen"/>
      <selection pane="bottomLeft" activeCell="P376" sqref="P376"/>
      <rowBreaks count="12" manualBreakCount="12">
        <brk id="168" max="18" man="1"/>
        <brk id="211" max="18" man="1"/>
        <brk id="250" max="18" man="1"/>
        <brk id="305" max="18" man="1"/>
        <brk id="351" max="18" man="1"/>
        <brk id="400" max="18" man="1"/>
        <brk id="440" max="18" man="1"/>
        <brk id="501" max="18" man="1"/>
        <brk id="541" max="18" man="1"/>
        <brk id="634" max="18" man="1"/>
        <brk id="654" max="18" man="1"/>
        <brk id="666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3"/>
    </customSheetView>
    <customSheetView guid="{960C92CF-D0A8-4BFE-8D33-9BBD6A8F6BCE}" scale="90" showPageBreaks="1" fitToPage="1" printArea="1">
      <pane ySplit="5" topLeftCell="A117" activePane="bottomLeft" state="frozen"/>
      <selection pane="bottomLeft" activeCell="A568" sqref="A568:M568"/>
      <rowBreaks count="12" manualBreakCount="12">
        <brk id="168" max="18" man="1"/>
        <brk id="226" max="18" man="1"/>
        <brk id="271" max="18" man="1"/>
        <brk id="326" max="18" man="1"/>
        <brk id="402" max="18" man="1"/>
        <brk id="449" max="18" man="1"/>
        <brk id="513" max="18" man="1"/>
        <brk id="574" max="18" man="1"/>
        <brk id="614" max="18" man="1"/>
        <brk id="716" max="18" man="1"/>
        <brk id="736" max="18" man="1"/>
        <brk id="772" max="18" man="1"/>
      </rowBreaks>
      <pageMargins left="0.39370078740157483" right="0.70866141732283472" top="0.47244094488188981" bottom="0.27559055118110237" header="0.31496062992125984" footer="0.23622047244094491"/>
      <pageSetup paperSize="9" scale="40" fitToHeight="0" orientation="portrait" r:id="rId4"/>
    </customSheetView>
    <customSheetView guid="{F2233D47-D90A-4E0E-907F-82706D6709C9}" scale="93" fitToPage="1">
      <pane ySplit="5" topLeftCell="A211" activePane="bottomLeft" state="frozen"/>
      <selection pane="bottomLeft" activeCell="M220" sqref="M220:M226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5"/>
    </customSheetView>
    <customSheetView guid="{7185DFAB-C7CA-48F8-9EA6-A54D2AA9A01D}" scale="93" fitToPage="1">
      <pane ySplit="5" topLeftCell="A711" activePane="bottomLeft" state="frozen"/>
      <selection pane="bottomLeft" activeCell="B722" sqref="B722:B723"/>
      <rowBreaks count="12" manualBreakCount="12">
        <brk id="168" max="18" man="1"/>
        <brk id="211" max="18" man="1"/>
        <brk id="250" max="18" man="1"/>
        <brk id="305" max="18" man="1"/>
        <brk id="351" max="18" man="1"/>
        <brk id="396" max="18" man="1"/>
        <brk id="436" max="18" man="1"/>
        <brk id="497" max="18" man="1"/>
        <brk id="537" max="18" man="1"/>
        <brk id="630" max="18" man="1"/>
        <brk id="650" max="18" man="1"/>
        <brk id="662" max="18" man="1"/>
      </rowBreaks>
      <pageMargins left="0.39370078740157483" right="0.70866141732283472" top="0.47244094488188981" bottom="0.27559055118110237" header="0.31496062992125984" footer="0.23622047244094491"/>
      <pageSetup paperSize="9" scale="33" fitToHeight="0" orientation="portrait" r:id="rId6"/>
    </customSheetView>
  </customSheetViews>
  <mergeCells count="542">
    <mergeCell ref="A225:A226"/>
    <mergeCell ref="B169:B172"/>
    <mergeCell ref="M554:M560"/>
    <mergeCell ref="M291:M293"/>
    <mergeCell ref="M223:M224"/>
    <mergeCell ref="M441:M445"/>
    <mergeCell ref="B441:B445"/>
    <mergeCell ref="B453:B456"/>
    <mergeCell ref="M453:M456"/>
    <mergeCell ref="B467:B471"/>
    <mergeCell ref="M467:M471"/>
    <mergeCell ref="B479:B484"/>
    <mergeCell ref="M473:M478"/>
    <mergeCell ref="M479:M484"/>
    <mergeCell ref="B487:B488"/>
    <mergeCell ref="B491:B492"/>
    <mergeCell ref="M263:M266"/>
    <mergeCell ref="M294:M297"/>
    <mergeCell ref="M298:M300"/>
    <mergeCell ref="A259:A262"/>
    <mergeCell ref="B377:B378"/>
    <mergeCell ref="M364:M365"/>
    <mergeCell ref="M348:M363"/>
    <mergeCell ref="A320:A323"/>
    <mergeCell ref="A311:A318"/>
    <mergeCell ref="A319:C319"/>
    <mergeCell ref="B311:B318"/>
    <mergeCell ref="A324:C324"/>
    <mergeCell ref="A414:A415"/>
    <mergeCell ref="B412:B413"/>
    <mergeCell ref="B410:B411"/>
    <mergeCell ref="M412:M413"/>
    <mergeCell ref="A240:A241"/>
    <mergeCell ref="M234:M237"/>
    <mergeCell ref="M259:M262"/>
    <mergeCell ref="B242:B243"/>
    <mergeCell ref="B248:B250"/>
    <mergeCell ref="B244:B245"/>
    <mergeCell ref="A274:A275"/>
    <mergeCell ref="B276:B277"/>
    <mergeCell ref="A285:L285"/>
    <mergeCell ref="A255:A258"/>
    <mergeCell ref="B274:B275"/>
    <mergeCell ref="M267:M268"/>
    <mergeCell ref="B251:B254"/>
    <mergeCell ref="M247:M254"/>
    <mergeCell ref="M238:M239"/>
    <mergeCell ref="A248:A250"/>
    <mergeCell ref="M255:M258"/>
    <mergeCell ref="M276:M281"/>
    <mergeCell ref="M282:M289"/>
    <mergeCell ref="A192:A195"/>
    <mergeCell ref="B136:B137"/>
    <mergeCell ref="A151:A156"/>
    <mergeCell ref="B138:B139"/>
    <mergeCell ref="B116:B117"/>
    <mergeCell ref="A184:A187"/>
    <mergeCell ref="B180:B183"/>
    <mergeCell ref="B184:B187"/>
    <mergeCell ref="B192:B195"/>
    <mergeCell ref="B188:B191"/>
    <mergeCell ref="B164:B168"/>
    <mergeCell ref="A164:A168"/>
    <mergeCell ref="B143:B144"/>
    <mergeCell ref="A178:A179"/>
    <mergeCell ref="A188:A191"/>
    <mergeCell ref="A180:A183"/>
    <mergeCell ref="C151:L151"/>
    <mergeCell ref="A161:M161"/>
    <mergeCell ref="A141:A142"/>
    <mergeCell ref="M146:M156"/>
    <mergeCell ref="C154:L154"/>
    <mergeCell ref="B146:B150"/>
    <mergeCell ref="B141:B142"/>
    <mergeCell ref="A146:A150"/>
    <mergeCell ref="M158:M159"/>
    <mergeCell ref="B158:B159"/>
    <mergeCell ref="A143:A144"/>
    <mergeCell ref="M141:M144"/>
    <mergeCell ref="B134:B135"/>
    <mergeCell ref="A132:A133"/>
    <mergeCell ref="L4:L5"/>
    <mergeCell ref="M3:M5"/>
    <mergeCell ref="A6:M6"/>
    <mergeCell ref="M29:M31"/>
    <mergeCell ref="M33:M34"/>
    <mergeCell ref="B36:B37"/>
    <mergeCell ref="I4:I5"/>
    <mergeCell ref="B15:B16"/>
    <mergeCell ref="M102:M103"/>
    <mergeCell ref="B99:B100"/>
    <mergeCell ref="B78:B81"/>
    <mergeCell ref="M84:M87"/>
    <mergeCell ref="B33:B34"/>
    <mergeCell ref="A36:A59"/>
    <mergeCell ref="A22:A27"/>
    <mergeCell ref="B3:B5"/>
    <mergeCell ref="M18:M21"/>
    <mergeCell ref="D4:D5"/>
    <mergeCell ref="E4:E5"/>
    <mergeCell ref="M108:M111"/>
    <mergeCell ref="B124:B126"/>
    <mergeCell ref="B38:B44"/>
    <mergeCell ref="A118:M118"/>
    <mergeCell ref="A124:A126"/>
    <mergeCell ref="A108:A111"/>
    <mergeCell ref="A116:A117"/>
    <mergeCell ref="A68:M68"/>
    <mergeCell ref="B90:B92"/>
    <mergeCell ref="M90:M92"/>
    <mergeCell ref="M99:M100"/>
    <mergeCell ref="M120:M140"/>
    <mergeCell ref="M112:M117"/>
    <mergeCell ref="B120:B123"/>
    <mergeCell ref="A128:A129"/>
    <mergeCell ref="B128:B129"/>
    <mergeCell ref="A136:A137"/>
    <mergeCell ref="B130:B131"/>
    <mergeCell ref="A130:A131"/>
    <mergeCell ref="A134:A135"/>
    <mergeCell ref="A138:A139"/>
    <mergeCell ref="B93:B95"/>
    <mergeCell ref="M93:M95"/>
    <mergeCell ref="G3:H3"/>
    <mergeCell ref="D3:F3"/>
    <mergeCell ref="B63:B64"/>
    <mergeCell ref="B54:B59"/>
    <mergeCell ref="B84:B87"/>
    <mergeCell ref="B69:B72"/>
    <mergeCell ref="A78:A81"/>
    <mergeCell ref="A74:A75"/>
    <mergeCell ref="B74:B75"/>
    <mergeCell ref="A83:M83"/>
    <mergeCell ref="I3:J3"/>
    <mergeCell ref="K3:L3"/>
    <mergeCell ref="J4:J5"/>
    <mergeCell ref="K4:K5"/>
    <mergeCell ref="M11:M13"/>
    <mergeCell ref="A18:A21"/>
    <mergeCell ref="B22:B27"/>
    <mergeCell ref="M22:M25"/>
    <mergeCell ref="M26:M27"/>
    <mergeCell ref="F4:F5"/>
    <mergeCell ref="A61:A62"/>
    <mergeCell ref="A63:A64"/>
    <mergeCell ref="B45:B48"/>
    <mergeCell ref="M60:M67"/>
    <mergeCell ref="G4:G5"/>
    <mergeCell ref="H4:H5"/>
    <mergeCell ref="C3:C5"/>
    <mergeCell ref="M662:M663"/>
    <mergeCell ref="A173:M173"/>
    <mergeCell ref="A174:A177"/>
    <mergeCell ref="B196:B199"/>
    <mergeCell ref="M196:M199"/>
    <mergeCell ref="M219:M222"/>
    <mergeCell ref="A276:A277"/>
    <mergeCell ref="A223:A224"/>
    <mergeCell ref="A420:M420"/>
    <mergeCell ref="B362:B363"/>
    <mergeCell ref="A362:A363"/>
    <mergeCell ref="B320:B323"/>
    <mergeCell ref="B339:B340"/>
    <mergeCell ref="A339:A340"/>
    <mergeCell ref="B267:B268"/>
    <mergeCell ref="A267:A268"/>
    <mergeCell ref="A244:A245"/>
    <mergeCell ref="B219:B222"/>
    <mergeCell ref="B178:B179"/>
    <mergeCell ref="B204:B207"/>
    <mergeCell ref="A228:A231"/>
    <mergeCell ref="M213:M214"/>
    <mergeCell ref="M200:M211"/>
    <mergeCell ref="B404:B409"/>
    <mergeCell ref="B389:B394"/>
    <mergeCell ref="A227:M227"/>
    <mergeCell ref="M215:M217"/>
    <mergeCell ref="A242:A243"/>
    <mergeCell ref="A251:A254"/>
    <mergeCell ref="A219:A222"/>
    <mergeCell ref="A234:A237"/>
    <mergeCell ref="B240:B241"/>
    <mergeCell ref="B255:B258"/>
    <mergeCell ref="A269:L269"/>
    <mergeCell ref="A273:L273"/>
    <mergeCell ref="A282:L282"/>
    <mergeCell ref="B379:B382"/>
    <mergeCell ref="M269:M271"/>
    <mergeCell ref="M273:M275"/>
    <mergeCell ref="B234:B237"/>
    <mergeCell ref="M377:M394"/>
    <mergeCell ref="A302:A305"/>
    <mergeCell ref="M232:M233"/>
    <mergeCell ref="B223:B224"/>
    <mergeCell ref="B259:B262"/>
    <mergeCell ref="A633:A634"/>
    <mergeCell ref="A615:A616"/>
    <mergeCell ref="B617:B618"/>
    <mergeCell ref="A617:A618"/>
    <mergeCell ref="B635:B642"/>
    <mergeCell ref="B623:B632"/>
    <mergeCell ref="B509:B510"/>
    <mergeCell ref="A509:A510"/>
    <mergeCell ref="B610:B613"/>
    <mergeCell ref="B603:B604"/>
    <mergeCell ref="A603:A604"/>
    <mergeCell ref="A601:A602"/>
    <mergeCell ref="B601:B602"/>
    <mergeCell ref="B591:B594"/>
    <mergeCell ref="A591:A594"/>
    <mergeCell ref="A595:A600"/>
    <mergeCell ref="B595:B600"/>
    <mergeCell ref="A535:A544"/>
    <mergeCell ref="C146:L146"/>
    <mergeCell ref="B151:B156"/>
    <mergeCell ref="A158:A159"/>
    <mergeCell ref="A104:A106"/>
    <mergeCell ref="B132:B133"/>
    <mergeCell ref="A696:A699"/>
    <mergeCell ref="B662:B663"/>
    <mergeCell ref="A623:A632"/>
    <mergeCell ref="A664:A665"/>
    <mergeCell ref="B647:B654"/>
    <mergeCell ref="A647:A654"/>
    <mergeCell ref="A655:M655"/>
    <mergeCell ref="B621:B622"/>
    <mergeCell ref="B619:B620"/>
    <mergeCell ref="B696:B699"/>
    <mergeCell ref="A690:A691"/>
    <mergeCell ref="A692:A695"/>
    <mergeCell ref="M672:M673"/>
    <mergeCell ref="B658:B661"/>
    <mergeCell ref="B680:B681"/>
    <mergeCell ref="A662:A663"/>
    <mergeCell ref="B667:B670"/>
    <mergeCell ref="B690:B691"/>
    <mergeCell ref="A676:A679"/>
    <mergeCell ref="A3:A5"/>
    <mergeCell ref="B76:B77"/>
    <mergeCell ref="A99:A100"/>
    <mergeCell ref="A29:A30"/>
    <mergeCell ref="A84:A87"/>
    <mergeCell ref="B49:B50"/>
    <mergeCell ref="B51:B53"/>
    <mergeCell ref="B18:B21"/>
    <mergeCell ref="A69:A72"/>
    <mergeCell ref="B61:B62"/>
    <mergeCell ref="B29:B30"/>
    <mergeCell ref="A76:A77"/>
    <mergeCell ref="A28:M28"/>
    <mergeCell ref="A35:M35"/>
    <mergeCell ref="A145:M145"/>
    <mergeCell ref="A15:A16"/>
    <mergeCell ref="B12:B13"/>
    <mergeCell ref="A12:A13"/>
    <mergeCell ref="A7:A10"/>
    <mergeCell ref="B7:B10"/>
    <mergeCell ref="A33:A34"/>
    <mergeCell ref="M69:M81"/>
    <mergeCell ref="A120:A123"/>
    <mergeCell ref="A101:M101"/>
    <mergeCell ref="M88:M89"/>
    <mergeCell ref="B108:B111"/>
    <mergeCell ref="M7:M10"/>
    <mergeCell ref="M15:M17"/>
    <mergeCell ref="M97:M98"/>
    <mergeCell ref="B113:B114"/>
    <mergeCell ref="A113:A114"/>
    <mergeCell ref="C124:C125"/>
    <mergeCell ref="A107:M107"/>
    <mergeCell ref="B104:B106"/>
    <mergeCell ref="M104:M106"/>
    <mergeCell ref="M36:M59"/>
    <mergeCell ref="B200:B203"/>
    <mergeCell ref="A214:A217"/>
    <mergeCell ref="A247:L247"/>
    <mergeCell ref="B162:B163"/>
    <mergeCell ref="M162:M163"/>
    <mergeCell ref="M164:M168"/>
    <mergeCell ref="M240:M245"/>
    <mergeCell ref="A162:A163"/>
    <mergeCell ref="M169:M172"/>
    <mergeCell ref="A232:A233"/>
    <mergeCell ref="A238:A239"/>
    <mergeCell ref="B238:B239"/>
    <mergeCell ref="A246:M246"/>
    <mergeCell ref="A200:A203"/>
    <mergeCell ref="B232:B233"/>
    <mergeCell ref="M180:M183"/>
    <mergeCell ref="M174:M179"/>
    <mergeCell ref="M184:M195"/>
    <mergeCell ref="B174:B177"/>
    <mergeCell ref="A196:A199"/>
    <mergeCell ref="A204:A207"/>
    <mergeCell ref="A208:A211"/>
    <mergeCell ref="B228:B231"/>
    <mergeCell ref="A169:A172"/>
    <mergeCell ref="M414:M415"/>
    <mergeCell ref="B366:B369"/>
    <mergeCell ref="A713:A716"/>
    <mergeCell ref="M496:M503"/>
    <mergeCell ref="M396:M399"/>
    <mergeCell ref="B396:B399"/>
    <mergeCell ref="A396:A399"/>
    <mergeCell ref="A395:M395"/>
    <mergeCell ref="A372:A375"/>
    <mergeCell ref="M370:M371"/>
    <mergeCell ref="B372:B375"/>
    <mergeCell ref="M372:M375"/>
    <mergeCell ref="M421:M434"/>
    <mergeCell ref="A376:M376"/>
    <mergeCell ref="M404:M409"/>
    <mergeCell ref="A423:A424"/>
    <mergeCell ref="M449:M452"/>
    <mergeCell ref="A412:A413"/>
    <mergeCell ref="A635:A642"/>
    <mergeCell ref="M643:M646"/>
    <mergeCell ref="A621:A622"/>
    <mergeCell ref="A547:A550"/>
    <mergeCell ref="A568:A571"/>
    <mergeCell ref="B700:B703"/>
    <mergeCell ref="A700:A703"/>
    <mergeCell ref="A400:A403"/>
    <mergeCell ref="B500:B501"/>
    <mergeCell ref="B489:B490"/>
    <mergeCell ref="B462:B466"/>
    <mergeCell ref="A500:A501"/>
    <mergeCell ref="B496:B499"/>
    <mergeCell ref="A496:A499"/>
    <mergeCell ref="B425:B432"/>
    <mergeCell ref="B436:B440"/>
    <mergeCell ref="B473:B478"/>
    <mergeCell ref="B433:B434"/>
    <mergeCell ref="A410:A411"/>
    <mergeCell ref="A425:A432"/>
    <mergeCell ref="A416:A417"/>
    <mergeCell ref="B421:B422"/>
    <mergeCell ref="A421:A422"/>
    <mergeCell ref="A435:M435"/>
    <mergeCell ref="M400:M403"/>
    <mergeCell ref="B414:B415"/>
    <mergeCell ref="B502:B503"/>
    <mergeCell ref="M436:M439"/>
    <mergeCell ref="A495:C495"/>
    <mergeCell ref="M535:M539"/>
    <mergeCell ref="B615:B616"/>
    <mergeCell ref="B449:B452"/>
    <mergeCell ref="B505:B506"/>
    <mergeCell ref="B564:B567"/>
    <mergeCell ref="M460:M461"/>
    <mergeCell ref="B460:B461"/>
    <mergeCell ref="A460:A461"/>
    <mergeCell ref="B572:B575"/>
    <mergeCell ref="B512:B521"/>
    <mergeCell ref="B562:B563"/>
    <mergeCell ref="A494:M494"/>
    <mergeCell ref="M485:M486"/>
    <mergeCell ref="M487:M488"/>
    <mergeCell ref="M489:M490"/>
    <mergeCell ref="M491:M492"/>
    <mergeCell ref="A485:A488"/>
    <mergeCell ref="A489:A492"/>
    <mergeCell ref="M606:M613"/>
    <mergeCell ref="M590:M604"/>
    <mergeCell ref="M540:M544"/>
    <mergeCell ref="A436:A445"/>
    <mergeCell ref="A449:A456"/>
    <mergeCell ref="A462:A471"/>
    <mergeCell ref="A473:A484"/>
    <mergeCell ref="A358:A361"/>
    <mergeCell ref="B364:B365"/>
    <mergeCell ref="B358:B361"/>
    <mergeCell ref="M366:M369"/>
    <mergeCell ref="M462:M466"/>
    <mergeCell ref="M410:M411"/>
    <mergeCell ref="M507:M508"/>
    <mergeCell ref="A532:A533"/>
    <mergeCell ref="M522:M531"/>
    <mergeCell ref="A511:C511"/>
    <mergeCell ref="A504:C504"/>
    <mergeCell ref="A377:A378"/>
    <mergeCell ref="B400:B403"/>
    <mergeCell ref="A502:A503"/>
    <mergeCell ref="B446:B447"/>
    <mergeCell ref="A446:A447"/>
    <mergeCell ref="M545:M552"/>
    <mergeCell ref="B214:B217"/>
    <mergeCell ref="B208:B211"/>
    <mergeCell ref="B225:B226"/>
    <mergeCell ref="B270:B271"/>
    <mergeCell ref="A263:A266"/>
    <mergeCell ref="B263:B266"/>
    <mergeCell ref="A299:A300"/>
    <mergeCell ref="B299:B300"/>
    <mergeCell ref="A347:M347"/>
    <mergeCell ref="M342:M346"/>
    <mergeCell ref="B325:B336"/>
    <mergeCell ref="M225:M226"/>
    <mergeCell ref="M228:M231"/>
    <mergeCell ref="A291:L291"/>
    <mergeCell ref="A270:A271"/>
    <mergeCell ref="B302:B305"/>
    <mergeCell ref="M302:M305"/>
    <mergeCell ref="B294:B297"/>
    <mergeCell ref="A301:M301"/>
    <mergeCell ref="A292:A293"/>
    <mergeCell ref="A307:C307"/>
    <mergeCell ref="M308:M309"/>
    <mergeCell ref="B308:B309"/>
    <mergeCell ref="B292:B293"/>
    <mergeCell ref="A752:C752"/>
    <mergeCell ref="A534:C534"/>
    <mergeCell ref="B535:B539"/>
    <mergeCell ref="A745:M745"/>
    <mergeCell ref="A736:A739"/>
    <mergeCell ref="A551:A552"/>
    <mergeCell ref="B547:B550"/>
    <mergeCell ref="B740:B743"/>
    <mergeCell ref="M736:M743"/>
    <mergeCell ref="A740:A743"/>
    <mergeCell ref="B551:B552"/>
    <mergeCell ref="M664:M665"/>
    <mergeCell ref="M731:M734"/>
    <mergeCell ref="B705:B712"/>
    <mergeCell ref="A545:A546"/>
    <mergeCell ref="B568:B571"/>
    <mergeCell ref="A731:A734"/>
    <mergeCell ref="A658:A661"/>
    <mergeCell ref="B664:B665"/>
    <mergeCell ref="B685:B687"/>
    <mergeCell ref="M666:M670"/>
    <mergeCell ref="A606:A607"/>
    <mergeCell ref="A610:A613"/>
    <mergeCell ref="B540:B544"/>
    <mergeCell ref="B748:B749"/>
    <mergeCell ref="A725:A728"/>
    <mergeCell ref="A750:A751"/>
    <mergeCell ref="A278:A281"/>
    <mergeCell ref="A283:A284"/>
    <mergeCell ref="B283:B284"/>
    <mergeCell ref="A286:A289"/>
    <mergeCell ref="B278:B281"/>
    <mergeCell ref="A370:A371"/>
    <mergeCell ref="B370:B371"/>
    <mergeCell ref="B485:B486"/>
    <mergeCell ref="A433:A434"/>
    <mergeCell ref="B633:B634"/>
    <mergeCell ref="A614:M614"/>
    <mergeCell ref="M647:M654"/>
    <mergeCell ref="B643:B646"/>
    <mergeCell ref="A643:A646"/>
    <mergeCell ref="M615:M642"/>
    <mergeCell ref="B608:B609"/>
    <mergeCell ref="A619:A620"/>
    <mergeCell ref="A608:A609"/>
    <mergeCell ref="A667:A670"/>
    <mergeCell ref="B606:B607"/>
    <mergeCell ref="M446:M447"/>
    <mergeCell ref="M311:M318"/>
    <mergeCell ref="A308:A309"/>
    <mergeCell ref="A348:A353"/>
    <mergeCell ref="A342:A346"/>
    <mergeCell ref="A366:A369"/>
    <mergeCell ref="A298:L298"/>
    <mergeCell ref="B286:B289"/>
    <mergeCell ref="A325:A336"/>
    <mergeCell ref="M320:M323"/>
    <mergeCell ref="A341:C341"/>
    <mergeCell ref="B342:B346"/>
    <mergeCell ref="A294:A297"/>
    <mergeCell ref="A310:C310"/>
    <mergeCell ref="B337:B338"/>
    <mergeCell ref="A337:A338"/>
    <mergeCell ref="M325:M340"/>
    <mergeCell ref="B348:B353"/>
    <mergeCell ref="A364:A365"/>
    <mergeCell ref="A354:A357"/>
    <mergeCell ref="B354:B357"/>
    <mergeCell ref="B385:B388"/>
    <mergeCell ref="A379:A382"/>
    <mergeCell ref="B576:B579"/>
    <mergeCell ref="A572:A575"/>
    <mergeCell ref="A562:A563"/>
    <mergeCell ref="A554:A560"/>
    <mergeCell ref="B532:B533"/>
    <mergeCell ref="B545:B546"/>
    <mergeCell ref="A383:A384"/>
    <mergeCell ref="A576:A579"/>
    <mergeCell ref="B507:B508"/>
    <mergeCell ref="A505:A508"/>
    <mergeCell ref="B522:B531"/>
    <mergeCell ref="A512:A531"/>
    <mergeCell ref="A404:A409"/>
    <mergeCell ref="A389:A394"/>
    <mergeCell ref="B750:B751"/>
    <mergeCell ref="M746:M747"/>
    <mergeCell ref="M748:M749"/>
    <mergeCell ref="M750:M751"/>
    <mergeCell ref="A746:A747"/>
    <mergeCell ref="B746:B747"/>
    <mergeCell ref="A748:A749"/>
    <mergeCell ref="B416:B417"/>
    <mergeCell ref="M416:M417"/>
    <mergeCell ref="M562:M583"/>
    <mergeCell ref="M504:M506"/>
    <mergeCell ref="M509:M510"/>
    <mergeCell ref="M512:M521"/>
    <mergeCell ref="M532:M533"/>
    <mergeCell ref="M676:M679"/>
    <mergeCell ref="M657:M661"/>
    <mergeCell ref="B423:B424"/>
    <mergeCell ref="B676:B679"/>
    <mergeCell ref="A553:M553"/>
    <mergeCell ref="A589:M589"/>
    <mergeCell ref="B554:B560"/>
    <mergeCell ref="M584:M587"/>
    <mergeCell ref="B580:B583"/>
    <mergeCell ref="A564:A567"/>
    <mergeCell ref="A90:A95"/>
    <mergeCell ref="B683:B684"/>
    <mergeCell ref="A683:A684"/>
    <mergeCell ref="A685:A687"/>
    <mergeCell ref="A680:A681"/>
    <mergeCell ref="B736:B739"/>
    <mergeCell ref="B692:B695"/>
    <mergeCell ref="B688:B689"/>
    <mergeCell ref="A675:M675"/>
    <mergeCell ref="M680:M681"/>
    <mergeCell ref="M683:M687"/>
    <mergeCell ref="M688:M689"/>
    <mergeCell ref="M690:M729"/>
    <mergeCell ref="B731:B734"/>
    <mergeCell ref="A730:M730"/>
    <mergeCell ref="B713:B716"/>
    <mergeCell ref="B717:B724"/>
    <mergeCell ref="B725:B728"/>
    <mergeCell ref="A705:A712"/>
    <mergeCell ref="A717:A724"/>
    <mergeCell ref="A688:A689"/>
    <mergeCell ref="A385:A388"/>
    <mergeCell ref="B383:B384"/>
    <mergeCell ref="A580:A583"/>
  </mergeCells>
  <pageMargins left="0.39370078740157483" right="0.70866141732283472" top="0.47244094488188981" bottom="0.27559055118110237" header="0.31496062992125984" footer="0.23622047244094491"/>
  <pageSetup paperSize="9" scale="33" fitToHeight="0" orientation="portrait" r:id="rId7"/>
  <rowBreaks count="12" manualBreakCount="12">
    <brk id="160" max="18" man="1"/>
    <brk id="203" max="18" man="1"/>
    <brk id="242" max="18" man="1"/>
    <brk id="297" max="18" man="1"/>
    <brk id="343" max="18" man="1"/>
    <brk id="391" max="18" man="1"/>
    <brk id="431" max="18" man="1"/>
    <brk id="518" max="18" man="1"/>
    <brk id="557" max="18" man="1"/>
    <brk id="651" max="18" man="1"/>
    <brk id="671" max="18" man="1"/>
    <brk id="68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Company>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0069</cp:lastModifiedBy>
  <cp:lastPrinted>2019-02-15T10:29:17Z</cp:lastPrinted>
  <dcterms:created xsi:type="dcterms:W3CDTF">2011-11-01T09:28:09Z</dcterms:created>
  <dcterms:modified xsi:type="dcterms:W3CDTF">2021-04-05T06:58:40Z</dcterms:modified>
</cp:coreProperties>
</file>